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титул" sheetId="1" r:id="rId1"/>
    <sheet name="свод" sheetId="2" r:id="rId2"/>
    <sheet name="мб осн" sheetId="3" r:id="rId3"/>
    <sheet name="мб озд" sheetId="4" r:id="rId4"/>
    <sheet name="мб пит" sheetId="5" r:id="rId5"/>
    <sheet name="232" sheetId="6" r:id="rId6"/>
    <sheet name="кб пит" sheetId="7" r:id="rId7"/>
    <sheet name="кл.рук" sheetId="8" r:id="rId8"/>
    <sheet name="внеб" sheetId="9" r:id="rId9"/>
    <sheet name="44-ФЗ" sheetId="10" r:id="rId10"/>
  </sheets>
  <definedNames>
    <definedName name="TABLE" localSheetId="0">'титул'!#REF!</definedName>
    <definedName name="TABLE_2" localSheetId="0">'титул'!#REF!</definedName>
    <definedName name="_xlnm.Print_Area" localSheetId="5">'232'!$A$1:$FE$93</definedName>
    <definedName name="_xlnm.Print_Area" localSheetId="8">'внеб'!$A$1:$FE$93</definedName>
    <definedName name="_xlnm.Print_Area" localSheetId="0">'титул'!$A$1:$FE$38</definedName>
  </definedNames>
  <calcPr fullCalcOnLoad="1"/>
</workbook>
</file>

<file path=xl/sharedStrings.xml><?xml version="1.0" encoding="utf-8"?>
<sst xmlns="http://schemas.openxmlformats.org/spreadsheetml/2006/main" count="2837" uniqueCount="374">
  <si>
    <t>Приложение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</si>
  <si>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</si>
  <si>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</si>
  <si>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</si>
  <si>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</si>
  <si>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</si>
  <si>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</si>
  <si>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</si>
  <si>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</si>
  <si>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</si>
  <si>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</si>
  <si>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</si>
  <si>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</si>
  <si>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</si>
  <si>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</si>
  <si>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</si>
  <si>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</si>
  <si>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</si>
  <si>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</si>
  <si>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</si>
  <si>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</si>
  <si>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</si>
  <si>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</si>
  <si>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</si>
  <si>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</si>
  <si>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</si>
  <si>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</si>
  <si>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</si>
  <si>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</si>
  <si>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</si>
  <si>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</si>
  <si>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</si>
  <si>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</si>
  <si>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</si>
  <si>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ИНН</t>
  </si>
  <si>
    <t>КПП</t>
  </si>
  <si>
    <t>по ОКЕИ</t>
  </si>
  <si>
    <t>383</t>
  </si>
  <si>
    <t>Учреждение</t>
  </si>
  <si>
    <t>от "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</si>
  <si>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</si>
  <si>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</si>
  <si>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</si>
  <si>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</si>
  <si>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</si>
  <si>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</si>
  <si>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</si>
  <si>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</si>
  <si>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</si>
  <si>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</si>
  <si>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</si>
  <si>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</si>
  <si>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</si>
  <si>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</si>
  <si>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</si>
  <si>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</si>
  <si>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</si>
  <si>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</si>
  <si>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</si>
  <si>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</si>
  <si>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</si>
  <si>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</si>
  <si>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</si>
  <si>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</si>
  <si>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</si>
  <si>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</si>
  <si>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</si>
  <si>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</si>
  <si>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</si>
  <si>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</si>
  <si>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</si>
  <si>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</si>
  <si>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</si>
  <si>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</si>
  <si>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</si>
  <si>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</si>
  <si>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</si>
  <si>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</si>
  <si>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</si>
  <si>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</si>
  <si>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</si>
  <si>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</si>
  <si>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</si>
  <si>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</si>
  <si>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</si>
  <si>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</si>
  <si>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</si>
  <si>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</si>
  <si>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</si>
  <si>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</si>
  <si>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</si>
  <si>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</si>
  <si>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</si>
  <si>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</si>
  <si>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</si>
  <si>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</si>
  <si>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</si>
  <si>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</si>
  <si>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</si>
  <si>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</si>
  <si>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</si>
  <si>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</si>
  <si>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</si>
  <si>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</si>
  <si>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</si>
  <si>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</si>
  <si>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</si>
  <si>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</si>
  <si>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</si>
  <si>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</si>
  <si>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</si>
  <si>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</si>
  <si>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</si>
  <si>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</si>
  <si>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</si>
  <si>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</si>
  <si>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</si>
  <si>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</si>
  <si>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</si>
  <si>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</si>
  <si>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</si>
  <si>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</si>
  <si>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</si>
  <si>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</si>
  <si>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</si>
  <si>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</si>
  <si>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</si>
  <si>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</si>
  <si>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</si>
  <si>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</si>
  <si>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</si>
  <si>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</si>
  <si>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</si>
  <si>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</si>
  <si>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</si>
  <si>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</si>
  <si>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</si>
  <si>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</si>
  <si>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</si>
  <si>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</si>
  <si>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</si>
  <si>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</si>
  <si>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</si>
  <si>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</si>
  <si>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</si>
  <si>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</si>
  <si>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</si>
  <si>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</si>
  <si>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</si>
  <si>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</si>
  <si>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</si>
  <si>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</si>
  <si>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</si>
  <si>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</si>
  <si>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</si>
  <si>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</si>
  <si>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</si>
  <si>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</si>
  <si>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</si>
  <si>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</si>
  <si>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</si>
  <si>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</si>
  <si>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</si>
  <si>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</si>
  <si>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</si>
  <si>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</si>
  <si>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</si>
  <si>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</si>
  <si>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</si>
  <si>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</si>
  <si>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</si>
  <si>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</si>
  <si>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</si>
  <si>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</si>
  <si>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</si>
  <si>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</si>
  <si>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</si>
  <si>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</si>
  <si>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</si>
  <si>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</si>
  <si>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</si>
  <si>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</si>
  <si>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</si>
  <si>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</si>
  <si>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</si>
  <si>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</si>
  <si>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</si>
  <si>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</si>
  <si>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</si>
  <si>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</si>
  <si>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</si>
  <si>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</si>
  <si>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</si>
  <si>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</si>
  <si>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</si>
  <si>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</si>
  <si>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</si>
  <si>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</si>
  <si>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</si>
  <si>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</si>
  <si>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</si>
  <si>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</si>
  <si>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</si>
  <si>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</si>
  <si>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</si>
  <si>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</si>
  <si>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26100</t>
  </si>
  <si>
    <t>1.2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</si>
  <si>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</si>
  <si>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26200</t>
  </si>
  <si>
    <t>1.3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</si>
  <si>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</si>
  <si>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26300</t>
  </si>
  <si>
    <t>1.4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</si>
  <si>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</si>
  <si>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</si>
  <si>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</si>
  <si>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</si>
  <si>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</si>
  <si>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</si>
  <si>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</si>
  <si>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</si>
  <si>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</si>
  <si>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</si>
  <si>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</si>
  <si>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</si>
  <si>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</si>
  <si>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</si>
  <si>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</si>
  <si>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</si>
  <si>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</si>
  <si>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</si>
  <si>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</si>
  <si>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</si>
  <si>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</si>
  <si>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</si>
  <si>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</si>
  <si>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</si>
  <si>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</si>
  <si>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</si>
  <si>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</si>
  <si>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</si>
  <si>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</si>
  <si>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</si>
  <si>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</si>
  <si>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</si>
  <si>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</si>
  <si>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</si>
  <si>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</si>
  <si>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</si>
  <si>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</si>
  <si>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</si>
  <si>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</si>
  <si>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</si>
  <si>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</si>
  <si>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</si>
  <si>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</si>
  <si>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</si>
  <si>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</si>
  <si>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</si>
  <si>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</si>
  <si>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</si>
  <si>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</si>
  <si>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</si>
  <si>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 xml:space="preserve">Руководитель управления образования </t>
  </si>
  <si>
    <t>администрации Николаевского муниципального района</t>
  </si>
  <si>
    <t>902</t>
  </si>
  <si>
    <t>к Порядку составления, утверждения и ведения  планов финансово-хозяйственной
деятельности муниципальных бюджетных учреждений, подведомственных Управлению образования администрации Николаевского муниципального района, утвержденного
приказом управления образования
от 31.12. 2019 г. № 458-осн.р_</t>
  </si>
  <si>
    <t>декабря</t>
  </si>
  <si>
    <t>22</t>
  </si>
  <si>
    <t>270501001</t>
  </si>
  <si>
    <t>Управление образования администрации Николаевского муниципального района</t>
  </si>
  <si>
    <t>доходы от оказания платных услуг, работ, компенсации затрат учреждений, всего</t>
  </si>
  <si>
    <t>1230</t>
  </si>
  <si>
    <t>152</t>
  </si>
  <si>
    <t>155</t>
  </si>
  <si>
    <t>211</t>
  </si>
  <si>
    <t>212</t>
  </si>
  <si>
    <t>2121</t>
  </si>
  <si>
    <t>213</t>
  </si>
  <si>
    <t>214</t>
  </si>
  <si>
    <t>291</t>
  </si>
  <si>
    <t>297</t>
  </si>
  <si>
    <t>225</t>
  </si>
  <si>
    <t>услуги связи</t>
  </si>
  <si>
    <t>транспортные услуги</t>
  </si>
  <si>
    <t>коммунальные услуги</t>
  </si>
  <si>
    <t>расходы по содержанию имущества</t>
  </si>
  <si>
    <t>прочие работы, услуги</t>
  </si>
  <si>
    <t>прочие выплаты персоналу</t>
  </si>
  <si>
    <t>2122</t>
  </si>
  <si>
    <t>266</t>
  </si>
  <si>
    <t>262</t>
  </si>
  <si>
    <t>221</t>
  </si>
  <si>
    <t>222</t>
  </si>
  <si>
    <t>223</t>
  </si>
  <si>
    <t>226</t>
  </si>
  <si>
    <t>310</t>
  </si>
  <si>
    <t>увеличение стоимости основных средств</t>
  </si>
  <si>
    <t>увеличение стоимости лекарственных препаратов и материалов, применяемых в медиц.целях</t>
  </si>
  <si>
    <t>увеличение стоимости проуктов питания</t>
  </si>
  <si>
    <t>341</t>
  </si>
  <si>
    <t>342</t>
  </si>
  <si>
    <t>343</t>
  </si>
  <si>
    <t>увеличение стоимости горюче-смазочных материалов</t>
  </si>
  <si>
    <t>344</t>
  </si>
  <si>
    <t>345</t>
  </si>
  <si>
    <t>346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</si>
  <si>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</si>
  <si>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</si>
  <si>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</si>
  <si>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349</t>
  </si>
  <si>
    <t>увеличение стоимости материальных запасов однократного применения</t>
  </si>
  <si>
    <t>2640.1</t>
  </si>
  <si>
    <t>2640.2</t>
  </si>
  <si>
    <t>2640.3</t>
  </si>
  <si>
    <t>2640.4</t>
  </si>
  <si>
    <t>2640.5</t>
  </si>
  <si>
    <t>2640.6</t>
  </si>
  <si>
    <t>2640.7</t>
  </si>
  <si>
    <t>2640.8</t>
  </si>
  <si>
    <t>2640.9</t>
  </si>
  <si>
    <t>2640.10</t>
  </si>
  <si>
    <t>2640.11</t>
  </si>
  <si>
    <t>2640.12</t>
  </si>
  <si>
    <t>2640.13</t>
  </si>
  <si>
    <t>функции  учредителя</t>
  </si>
  <si>
    <r>
      <t xml:space="preserve"> годов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)</t>
    </r>
  </si>
  <si>
    <r>
      <t xml:space="preserve"> г.</t>
    </r>
    <r>
      <rPr>
        <vertAlign val="superscript"/>
        <sz val="11"/>
        <rFont val="Times New Roman"/>
        <family val="1"/>
      </rPr>
      <t>2</t>
    </r>
  </si>
  <si>
    <t>Адрес фактического</t>
  </si>
  <si>
    <t>местонахождения</t>
  </si>
  <si>
    <t>Единица измерения: рублей</t>
  </si>
  <si>
    <t>1.1 Цели деятельности муниципального бюджетного учреждения:</t>
  </si>
  <si>
    <t>1.2 Виды деятельности муниципального бюджетного учреждения:</t>
  </si>
  <si>
    <t>Раздел 1. Поступления и выплаты (СВОД )</t>
  </si>
  <si>
    <t>Раздел 1. Поступления и выплаты (средства районного бюджета )</t>
  </si>
  <si>
    <t>Раздел 1. Поступления и выплаты (средства краевого бюджета )</t>
  </si>
  <si>
    <t>Раздел 1. Поступления и выплаты (внебюджетные средства )</t>
  </si>
  <si>
    <r>
      <t xml:space="preserve">Раздел 2. Сведения по выплатам на закупки товаров, работ, услуг </t>
    </r>
    <r>
      <rPr>
        <b/>
        <vertAlign val="superscript"/>
        <sz val="12"/>
        <rFont val="Times New Roman"/>
        <family val="1"/>
      </rPr>
      <t>10</t>
    </r>
  </si>
  <si>
    <t xml:space="preserve">            социальные пособия и компенсации персоналу в денежной форме</t>
  </si>
  <si>
    <t>2111</t>
  </si>
  <si>
    <r>
      <t xml:space="preserve">Выплаты на закупку товаров, работ, услуг, всего </t>
    </r>
    <r>
      <rPr>
        <b/>
        <vertAlign val="superscript"/>
        <sz val="10"/>
        <rFont val="Times New Roman"/>
        <family val="1"/>
      </rPr>
      <t>11</t>
    </r>
  </si>
  <si>
    <t>экономист</t>
  </si>
  <si>
    <t>Ж.В. Грызунова</t>
  </si>
  <si>
    <t>8(42135-)2-67-29</t>
  </si>
  <si>
    <t>1.3 Перечень услуг (работ), осуществляемых на платной основе:</t>
  </si>
  <si>
    <t>Муниципальное бюджетное общеобразовательное учреждение средняя общеобразовательная школа № 1 имени Героя Советского Союза А.С. Александрова г.Николаевска-на-Амуре Хабаровского края</t>
  </si>
  <si>
    <t>682460, Хабаровский край, г. Николаевск-на-Амуре, ул.Приамурская,69</t>
  </si>
  <si>
    <t>2705150150</t>
  </si>
  <si>
    <t>Реализация основных общеобразовательных программ начального общего образования;</t>
  </si>
  <si>
    <t>Реализация основных общеобразовательных программ основного общего образования;</t>
  </si>
  <si>
    <t>Реализация основных общеобразовательных программ среднего общего образования;</t>
  </si>
  <si>
    <t>Организация питания обучающихся;</t>
  </si>
  <si>
    <t>Организация отдыха детей в каникулярное время</t>
  </si>
  <si>
    <t>Предоставление начального общего, основного общего, среднего (полного) общего образования по основным общеобразовательным программам</t>
  </si>
  <si>
    <t>в очной, очно-заочной форме, форме экстерната, семейного образования и самообразования</t>
  </si>
  <si>
    <t>Организация горячего питания учащихся, организация летней оздоровительной кампании</t>
  </si>
  <si>
    <t>Директор</t>
  </si>
  <si>
    <t>О.А. Шалупенко</t>
  </si>
  <si>
    <t>Мероприятия, направленные на обеспечение развития содержания общего образования</t>
  </si>
  <si>
    <t>Мероприятия, направленные на создание и совершенствование условий для отдыха и оздоровления детей</t>
  </si>
  <si>
    <t>Мероприятия, направленные на обеспечение качественного сбалансированного питания обучающихся льготной категории</t>
  </si>
  <si>
    <t>Субвенции на финансовое обеспечение государственных гарантий реализации прав на получение общедоступного образования</t>
  </si>
  <si>
    <t>24</t>
  </si>
  <si>
    <t>23</t>
  </si>
  <si>
    <t>2640.14</t>
  </si>
  <si>
    <t>247</t>
  </si>
  <si>
    <t>Раздел 1. Поступления и выплаты (средства краевого и федерального бюджетов )</t>
  </si>
  <si>
    <t>Выплаты педагогическим работникам за функции классного руководителя</t>
  </si>
  <si>
    <t>С.В. Еремина</t>
  </si>
  <si>
    <t>25</t>
  </si>
  <si>
    <t>26</t>
  </si>
  <si>
    <t>План финансово-хозяйственной деятельности на 2023 год</t>
  </si>
  <si>
    <t>26.12.2022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</si>
</sst>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4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/>
    </xf>
    <xf numFmtId="0" fontId="11" fillId="0" borderId="18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53" fillId="32" borderId="0" xfId="62" applyNumberFormat="1" applyBorder="1" applyAlignment="1">
      <alignment horizontal="left"/>
    </xf>
    <xf numFmtId="0" fontId="12" fillId="0" borderId="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/>
    </xf>
    <xf numFmtId="49" fontId="13" fillId="0" borderId="18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right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49" fontId="14" fillId="0" borderId="18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right"/>
    </xf>
    <xf numFmtId="49" fontId="12" fillId="0" borderId="18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3" fillId="0" borderId="26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 vertical="top" wrapText="1"/>
    </xf>
    <xf numFmtId="0" fontId="12" fillId="0" borderId="18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/>
    </xf>
    <xf numFmtId="0" fontId="11" fillId="0" borderId="18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 vertical="center" wrapText="1"/>
    </xf>
    <xf numFmtId="0" fontId="12" fillId="0" borderId="26" xfId="0" applyNumberFormat="1" applyFont="1" applyBorder="1" applyAlignment="1">
      <alignment horizontal="center" vertical="top"/>
    </xf>
    <xf numFmtId="4" fontId="1" fillId="0" borderId="33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 wrapText="1" indent="2"/>
    </xf>
    <xf numFmtId="0" fontId="1" fillId="0" borderId="20" xfId="0" applyNumberFormat="1" applyFont="1" applyBorder="1" applyAlignment="1">
      <alignment horizontal="left" indent="2"/>
    </xf>
    <xf numFmtId="49" fontId="1" fillId="0" borderId="34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 wrapText="1" indent="4"/>
    </xf>
    <xf numFmtId="0" fontId="1" fillId="0" borderId="20" xfId="0" applyNumberFormat="1" applyFont="1" applyBorder="1" applyAlignment="1">
      <alignment horizontal="left" indent="4"/>
    </xf>
    <xf numFmtId="4" fontId="1" fillId="0" borderId="35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36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 wrapText="1" indent="3"/>
    </xf>
    <xf numFmtId="0" fontId="1" fillId="0" borderId="20" xfId="0" applyNumberFormat="1" applyFont="1" applyBorder="1" applyAlignment="1">
      <alignment horizontal="left" indent="3"/>
    </xf>
    <xf numFmtId="0" fontId="1" fillId="0" borderId="18" xfId="0" applyNumberFormat="1" applyFont="1" applyBorder="1" applyAlignment="1">
      <alignment horizontal="left" indent="4"/>
    </xf>
    <xf numFmtId="0" fontId="1" fillId="0" borderId="37" xfId="0" applyNumberFormat="1" applyFont="1" applyBorder="1" applyAlignment="1">
      <alignment horizontal="left" indent="4"/>
    </xf>
    <xf numFmtId="49" fontId="1" fillId="0" borderId="3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left" indent="4"/>
    </xf>
    <xf numFmtId="0" fontId="1" fillId="0" borderId="18" xfId="0" applyNumberFormat="1" applyFont="1" applyBorder="1" applyAlignment="1">
      <alignment horizontal="left" wrapText="1" indent="3"/>
    </xf>
    <xf numFmtId="0" fontId="1" fillId="0" borderId="18" xfId="0" applyNumberFormat="1" applyFont="1" applyBorder="1" applyAlignment="1">
      <alignment horizontal="left" indent="3"/>
    </xf>
    <xf numFmtId="0" fontId="1" fillId="0" borderId="37" xfId="0" applyNumberFormat="1" applyFont="1" applyBorder="1" applyAlignment="1">
      <alignment horizontal="left" indent="3"/>
    </xf>
    <xf numFmtId="4" fontId="1" fillId="0" borderId="25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" fontId="1" fillId="0" borderId="41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1" fillId="0" borderId="40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 wrapText="1" indent="1"/>
    </xf>
    <xf numFmtId="0" fontId="1" fillId="0" borderId="20" xfId="0" applyNumberFormat="1" applyFont="1" applyBorder="1" applyAlignment="1">
      <alignment horizontal="left" indent="1"/>
    </xf>
    <xf numFmtId="0" fontId="1" fillId="0" borderId="18" xfId="0" applyNumberFormat="1" applyFont="1" applyBorder="1" applyAlignment="1">
      <alignment horizontal="left" wrapText="1" indent="4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" fontId="1" fillId="0" borderId="44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4" fontId="1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4" fontId="10" fillId="31" borderId="33" xfId="0" applyNumberFormat="1" applyFont="1" applyFill="1" applyBorder="1" applyAlignment="1">
      <alignment horizontal="center" vertical="center"/>
    </xf>
    <xf numFmtId="0" fontId="10" fillId="31" borderId="20" xfId="0" applyNumberFormat="1" applyFont="1" applyFill="1" applyBorder="1" applyAlignment="1">
      <alignment horizontal="center" vertical="center"/>
    </xf>
    <xf numFmtId="0" fontId="10" fillId="31" borderId="34" xfId="0" applyNumberFormat="1" applyFont="1" applyFill="1" applyBorder="1" applyAlignment="1">
      <alignment horizontal="center" vertical="center"/>
    </xf>
    <xf numFmtId="0" fontId="11" fillId="31" borderId="33" xfId="0" applyNumberFormat="1" applyFont="1" applyFill="1" applyBorder="1" applyAlignment="1">
      <alignment horizontal="center" vertical="center"/>
    </xf>
    <xf numFmtId="0" fontId="11" fillId="31" borderId="20" xfId="0" applyNumberFormat="1" applyFont="1" applyFill="1" applyBorder="1" applyAlignment="1">
      <alignment horizontal="center" vertical="center"/>
    </xf>
    <xf numFmtId="0" fontId="11" fillId="31" borderId="21" xfId="0" applyNumberFormat="1" applyFont="1" applyFill="1" applyBorder="1" applyAlignment="1">
      <alignment horizontal="center" vertical="center"/>
    </xf>
    <xf numFmtId="0" fontId="10" fillId="31" borderId="20" xfId="0" applyNumberFormat="1" applyFont="1" applyFill="1" applyBorder="1" applyAlignment="1">
      <alignment horizontal="left" vertical="center"/>
    </xf>
    <xf numFmtId="49" fontId="10" fillId="31" borderId="19" xfId="0" applyNumberFormat="1" applyFont="1" applyFill="1" applyBorder="1" applyAlignment="1">
      <alignment horizontal="center" vertical="center"/>
    </xf>
    <xf numFmtId="49" fontId="10" fillId="31" borderId="20" xfId="0" applyNumberFormat="1" applyFont="1" applyFill="1" applyBorder="1" applyAlignment="1">
      <alignment horizontal="center" vertical="center"/>
    </xf>
    <xf numFmtId="49" fontId="10" fillId="31" borderId="34" xfId="0" applyNumberFormat="1" applyFont="1" applyFill="1" applyBorder="1" applyAlignment="1">
      <alignment horizontal="center" vertical="center"/>
    </xf>
    <xf numFmtId="49" fontId="10" fillId="31" borderId="33" xfId="0" applyNumberFormat="1" applyFont="1" applyFill="1" applyBorder="1" applyAlignment="1">
      <alignment horizontal="center" vertical="center"/>
    </xf>
    <xf numFmtId="49" fontId="11" fillId="31" borderId="33" xfId="0" applyNumberFormat="1" applyFont="1" applyFill="1" applyBorder="1" applyAlignment="1">
      <alignment horizontal="center" vertical="center"/>
    </xf>
    <xf numFmtId="49" fontId="11" fillId="31" borderId="20" xfId="0" applyNumberFormat="1" applyFont="1" applyFill="1" applyBorder="1" applyAlignment="1">
      <alignment horizontal="center" vertical="center"/>
    </xf>
    <xf numFmtId="49" fontId="11" fillId="31" borderId="34" xfId="0" applyNumberFormat="1" applyFont="1" applyFill="1" applyBorder="1" applyAlignment="1">
      <alignment horizontal="center" vertical="center"/>
    </xf>
    <xf numFmtId="4" fontId="1" fillId="0" borderId="33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34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left" wrapText="1" indent="3"/>
    </xf>
    <xf numFmtId="0" fontId="1" fillId="0" borderId="20" xfId="0" applyNumberFormat="1" applyFont="1" applyFill="1" applyBorder="1" applyAlignment="1">
      <alignment horizontal="left" indent="3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left" wrapText="1" indent="1"/>
    </xf>
    <xf numFmtId="0" fontId="1" fillId="0" borderId="18" xfId="0" applyNumberFormat="1" applyFont="1" applyFill="1" applyBorder="1" applyAlignment="1">
      <alignment horizontal="left" indent="1"/>
    </xf>
    <xf numFmtId="0" fontId="1" fillId="0" borderId="37" xfId="0" applyNumberFormat="1" applyFont="1" applyFill="1" applyBorder="1" applyAlignment="1">
      <alignment horizontal="left" indent="1"/>
    </xf>
    <xf numFmtId="4" fontId="1" fillId="0" borderId="25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35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36" xfId="0" applyNumberFormat="1" applyFont="1" applyFill="1" applyBorder="1" applyAlignment="1">
      <alignment horizontal="center" vertical="center"/>
    </xf>
    <xf numFmtId="4" fontId="1" fillId="0" borderId="39" xfId="0" applyNumberFormat="1" applyFont="1" applyFill="1" applyBorder="1" applyAlignment="1">
      <alignment horizontal="center" vertical="center"/>
    </xf>
    <xf numFmtId="4" fontId="1" fillId="0" borderId="3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left" indent="3"/>
    </xf>
    <xf numFmtId="0" fontId="1" fillId="0" borderId="37" xfId="0" applyNumberFormat="1" applyFont="1" applyFill="1" applyBorder="1" applyAlignment="1">
      <alignment horizontal="left" indent="3"/>
    </xf>
    <xf numFmtId="0" fontId="1" fillId="0" borderId="18" xfId="0" applyNumberFormat="1" applyFont="1" applyFill="1" applyBorder="1" applyAlignment="1">
      <alignment horizontal="left" wrapText="1" indent="3"/>
    </xf>
    <xf numFmtId="0" fontId="1" fillId="0" borderId="26" xfId="0" applyNumberFormat="1" applyFont="1" applyFill="1" applyBorder="1" applyAlignment="1">
      <alignment horizontal="left" indent="3"/>
    </xf>
    <xf numFmtId="49" fontId="1" fillId="0" borderId="42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left" indent="2"/>
    </xf>
    <xf numFmtId="0" fontId="1" fillId="0" borderId="37" xfId="0" applyNumberFormat="1" applyFont="1" applyFill="1" applyBorder="1" applyAlignment="1">
      <alignment horizontal="left" indent="2"/>
    </xf>
    <xf numFmtId="0" fontId="1" fillId="0" borderId="26" xfId="0" applyNumberFormat="1" applyFont="1" applyFill="1" applyBorder="1" applyAlignment="1">
      <alignment horizontal="left" indent="2"/>
    </xf>
    <xf numFmtId="4" fontId="1" fillId="0" borderId="41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4" fontId="1" fillId="0" borderId="4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4" fontId="1" fillId="0" borderId="48" xfId="0" applyNumberFormat="1" applyFont="1" applyFill="1" applyBorder="1" applyAlignment="1">
      <alignment horizontal="center" vertical="center"/>
    </xf>
    <xf numFmtId="4" fontId="1" fillId="0" borderId="46" xfId="0" applyNumberFormat="1" applyFont="1" applyFill="1" applyBorder="1" applyAlignment="1">
      <alignment horizontal="center" vertical="center"/>
    </xf>
    <xf numFmtId="4" fontId="1" fillId="0" borderId="47" xfId="0" applyNumberFormat="1" applyFont="1" applyFill="1" applyBorder="1" applyAlignment="1">
      <alignment horizontal="center" vertical="center"/>
    </xf>
    <xf numFmtId="4" fontId="1" fillId="0" borderId="4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left" wrapText="1" indent="1"/>
    </xf>
    <xf numFmtId="0" fontId="1" fillId="0" borderId="20" xfId="0" applyNumberFormat="1" applyFont="1" applyFill="1" applyBorder="1" applyAlignment="1">
      <alignment horizontal="left" indent="1"/>
    </xf>
    <xf numFmtId="4" fontId="1" fillId="0" borderId="21" xfId="0" applyNumberFormat="1" applyFont="1" applyBorder="1" applyAlignment="1">
      <alignment horizontal="center" vertical="center"/>
    </xf>
    <xf numFmtId="49" fontId="6" fillId="31" borderId="19" xfId="0" applyNumberFormat="1" applyFont="1" applyFill="1" applyBorder="1" applyAlignment="1">
      <alignment horizontal="center" vertical="center"/>
    </xf>
    <xf numFmtId="49" fontId="6" fillId="31" borderId="20" xfId="0" applyNumberFormat="1" applyFont="1" applyFill="1" applyBorder="1" applyAlignment="1">
      <alignment horizontal="center" vertical="center"/>
    </xf>
    <xf numFmtId="49" fontId="6" fillId="31" borderId="34" xfId="0" applyNumberFormat="1" applyFont="1" applyFill="1" applyBorder="1" applyAlignment="1">
      <alignment horizontal="center" vertical="center"/>
    </xf>
    <xf numFmtId="49" fontId="6" fillId="31" borderId="33" xfId="0" applyNumberFormat="1" applyFont="1" applyFill="1" applyBorder="1" applyAlignment="1">
      <alignment horizontal="center" vertical="center"/>
    </xf>
    <xf numFmtId="49" fontId="1" fillId="31" borderId="33" xfId="0" applyNumberFormat="1" applyFont="1" applyFill="1" applyBorder="1" applyAlignment="1">
      <alignment horizontal="center" vertical="center"/>
    </xf>
    <xf numFmtId="49" fontId="1" fillId="31" borderId="20" xfId="0" applyNumberFormat="1" applyFont="1" applyFill="1" applyBorder="1" applyAlignment="1">
      <alignment horizontal="center" vertical="center"/>
    </xf>
    <xf numFmtId="49" fontId="1" fillId="31" borderId="34" xfId="0" applyNumberFormat="1" applyFont="1" applyFill="1" applyBorder="1" applyAlignment="1">
      <alignment horizontal="center" vertical="center"/>
    </xf>
    <xf numFmtId="4" fontId="10" fillId="31" borderId="20" xfId="0" applyNumberFormat="1" applyFont="1" applyFill="1" applyBorder="1" applyAlignment="1">
      <alignment horizontal="center" vertical="center"/>
    </xf>
    <xf numFmtId="4" fontId="10" fillId="31" borderId="34" xfId="0" applyNumberFormat="1" applyFont="1" applyFill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" fontId="6" fillId="0" borderId="41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36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left"/>
    </xf>
    <xf numFmtId="0" fontId="1" fillId="0" borderId="26" xfId="0" applyNumberFormat="1" applyFont="1" applyBorder="1" applyAlignment="1">
      <alignment horizontal="left"/>
    </xf>
    <xf numFmtId="0" fontId="1" fillId="0" borderId="27" xfId="0" applyNumberFormat="1" applyFont="1" applyBorder="1" applyAlignment="1">
      <alignment horizontal="left"/>
    </xf>
    <xf numFmtId="0" fontId="1" fillId="0" borderId="25" xfId="0" applyNumberFormat="1" applyFont="1" applyBorder="1" applyAlignment="1">
      <alignment horizontal="right"/>
    </xf>
    <xf numFmtId="0" fontId="1" fillId="0" borderId="26" xfId="0" applyNumberFormat="1" applyFont="1" applyBorder="1" applyAlignment="1">
      <alignment horizontal="right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left" vertical="center" wrapText="1"/>
    </xf>
    <xf numFmtId="2" fontId="1" fillId="0" borderId="20" xfId="0" applyNumberFormat="1" applyFont="1" applyBorder="1" applyAlignment="1">
      <alignment horizontal="left" vertical="center"/>
    </xf>
    <xf numFmtId="0" fontId="14" fillId="31" borderId="20" xfId="0" applyNumberFormat="1" applyFont="1" applyFill="1" applyBorder="1" applyAlignment="1">
      <alignment horizontal="left" vertical="center"/>
    </xf>
    <xf numFmtId="49" fontId="14" fillId="31" borderId="19" xfId="0" applyNumberFormat="1" applyFont="1" applyFill="1" applyBorder="1" applyAlignment="1">
      <alignment horizontal="center" vertical="center"/>
    </xf>
    <xf numFmtId="49" fontId="14" fillId="31" borderId="20" xfId="0" applyNumberFormat="1" applyFont="1" applyFill="1" applyBorder="1" applyAlignment="1">
      <alignment horizontal="center" vertical="center"/>
    </xf>
    <xf numFmtId="49" fontId="14" fillId="31" borderId="34" xfId="0" applyNumberFormat="1" applyFont="1" applyFill="1" applyBorder="1" applyAlignment="1">
      <alignment horizontal="center" vertical="center"/>
    </xf>
    <xf numFmtId="49" fontId="14" fillId="31" borderId="33" xfId="0" applyNumberFormat="1" applyFont="1" applyFill="1" applyBorder="1" applyAlignment="1">
      <alignment horizontal="center" vertical="center"/>
    </xf>
    <xf numFmtId="49" fontId="13" fillId="31" borderId="33" xfId="0" applyNumberFormat="1" applyFont="1" applyFill="1" applyBorder="1" applyAlignment="1">
      <alignment horizontal="center" vertical="center"/>
    </xf>
    <xf numFmtId="49" fontId="13" fillId="31" borderId="20" xfId="0" applyNumberFormat="1" applyFont="1" applyFill="1" applyBorder="1" applyAlignment="1">
      <alignment horizontal="center" vertical="center"/>
    </xf>
    <xf numFmtId="49" fontId="13" fillId="31" borderId="34" xfId="0" applyNumberFormat="1" applyFont="1" applyFill="1" applyBorder="1" applyAlignment="1">
      <alignment horizontal="center" vertical="center"/>
    </xf>
    <xf numFmtId="4" fontId="14" fillId="31" borderId="33" xfId="0" applyNumberFormat="1" applyFont="1" applyFill="1" applyBorder="1" applyAlignment="1">
      <alignment horizontal="center" vertical="center"/>
    </xf>
    <xf numFmtId="0" fontId="14" fillId="31" borderId="20" xfId="0" applyNumberFormat="1" applyFont="1" applyFill="1" applyBorder="1" applyAlignment="1">
      <alignment horizontal="center" vertical="center"/>
    </xf>
    <xf numFmtId="0" fontId="14" fillId="31" borderId="34" xfId="0" applyNumberFormat="1" applyFont="1" applyFill="1" applyBorder="1" applyAlignment="1">
      <alignment horizontal="center" vertical="center"/>
    </xf>
    <xf numFmtId="0" fontId="13" fillId="31" borderId="33" xfId="0" applyNumberFormat="1" applyFont="1" applyFill="1" applyBorder="1" applyAlignment="1">
      <alignment horizontal="center" vertical="center"/>
    </xf>
    <xf numFmtId="0" fontId="13" fillId="31" borderId="20" xfId="0" applyNumberFormat="1" applyFont="1" applyFill="1" applyBorder="1" applyAlignment="1">
      <alignment horizontal="center" vertical="center"/>
    </xf>
    <xf numFmtId="0" fontId="13" fillId="31" borderId="21" xfId="0" applyNumberFormat="1" applyFont="1" applyFill="1" applyBorder="1" applyAlignment="1">
      <alignment horizontal="center" vertical="center"/>
    </xf>
    <xf numFmtId="4" fontId="14" fillId="31" borderId="20" xfId="0" applyNumberFormat="1" applyFont="1" applyFill="1" applyBorder="1" applyAlignment="1">
      <alignment horizontal="center" vertical="center"/>
    </xf>
    <xf numFmtId="4" fontId="14" fillId="31" borderId="34" xfId="0" applyNumberFormat="1" applyFont="1" applyFill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0" fontId="18" fillId="0" borderId="33" xfId="0" applyNumberFormat="1" applyFont="1" applyBorder="1" applyAlignment="1">
      <alignment horizontal="left" vertical="center"/>
    </xf>
    <xf numFmtId="0" fontId="18" fillId="0" borderId="20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left" wrapText="1" indent="2"/>
    </xf>
    <xf numFmtId="0" fontId="1" fillId="0" borderId="33" xfId="0" applyNumberFormat="1" applyFont="1" applyBorder="1" applyAlignment="1">
      <alignment horizontal="left" wrapText="1" indent="3"/>
    </xf>
    <xf numFmtId="49" fontId="1" fillId="0" borderId="30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left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left" wrapText="1" indent="4"/>
    </xf>
    <xf numFmtId="0" fontId="1" fillId="0" borderId="39" xfId="0" applyNumberFormat="1" applyFont="1" applyBorder="1" applyAlignment="1">
      <alignment horizontal="left" indent="4"/>
    </xf>
    <xf numFmtId="49" fontId="1" fillId="0" borderId="42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left" wrapText="1" indent="4"/>
    </xf>
    <xf numFmtId="49" fontId="1" fillId="0" borderId="45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" fontId="1" fillId="0" borderId="48" xfId="0" applyNumberFormat="1" applyFont="1" applyBorder="1" applyAlignment="1">
      <alignment horizontal="center" vertical="center"/>
    </xf>
    <xf numFmtId="4" fontId="1" fillId="0" borderId="46" xfId="0" applyNumberFormat="1" applyFont="1" applyBorder="1" applyAlignment="1">
      <alignment horizontal="center" vertical="center"/>
    </xf>
    <xf numFmtId="4" fontId="1" fillId="0" borderId="47" xfId="0" applyNumberFormat="1" applyFont="1" applyBorder="1" applyAlignment="1">
      <alignment horizontal="center" vertical="center"/>
    </xf>
    <xf numFmtId="0" fontId="1" fillId="0" borderId="48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/>
    </xf>
    <xf numFmtId="0" fontId="1" fillId="0" borderId="49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 vertical="top"/>
    </xf>
    <xf numFmtId="0" fontId="1" fillId="0" borderId="50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center"/>
    </xf>
    <xf numFmtId="0" fontId="12" fillId="0" borderId="52" xfId="0" applyNumberFormat="1" applyFont="1" applyBorder="1" applyAlignment="1">
      <alignment horizontal="left" vertical="top"/>
    </xf>
    <xf numFmtId="0" fontId="12" fillId="0" borderId="26" xfId="0" applyNumberFormat="1" applyFont="1" applyBorder="1" applyAlignment="1">
      <alignment horizontal="left" vertical="top"/>
    </xf>
    <xf numFmtId="0" fontId="12" fillId="0" borderId="53" xfId="0" applyNumberFormat="1" applyFont="1" applyBorder="1" applyAlignment="1">
      <alignment horizontal="left" vertical="top"/>
    </xf>
    <xf numFmtId="0" fontId="4" fillId="0" borderId="52" xfId="0" applyNumberFormat="1" applyFont="1" applyBorder="1" applyAlignment="1">
      <alignment horizontal="center" vertical="top"/>
    </xf>
    <xf numFmtId="0" fontId="4" fillId="0" borderId="26" xfId="0" applyNumberFormat="1" applyFont="1" applyBorder="1" applyAlignment="1">
      <alignment horizontal="center" vertical="top"/>
    </xf>
    <xf numFmtId="0" fontId="4" fillId="0" borderId="5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8"/>
  <sheetViews>
    <sheetView view="pageBreakPreview" zoomScale="110" zoomScaleSheetLayoutView="110" zoomScalePageLayoutView="0" workbookViewId="0" topLeftCell="A1">
      <selection activeCell="DS28" sqref="DS28"/>
    </sheetView>
  </sheetViews>
  <sheetFormatPr defaultColWidth="0.875" defaultRowHeight="12.75"/>
  <cols>
    <col min="1" max="9" width="0.875" style="1" customWidth="1"/>
    <col min="10" max="10" width="2.00390625" style="1" customWidth="1"/>
    <col min="11" max="60" width="0.875" style="1" customWidth="1"/>
    <col min="61" max="61" width="3.75390625" style="1" customWidth="1"/>
    <col min="62" max="85" width="0.875" style="1" customWidth="1"/>
    <col min="86" max="86" width="1.875" style="1" customWidth="1"/>
    <col min="87" max="16384" width="0.875" style="1" customWidth="1"/>
  </cols>
  <sheetData>
    <row r="1" spans="1:161" s="3" customFormat="1" ht="12.75">
      <c r="A1" s="54" t="s">
        <v>25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54" t="s">
        <v>0</v>
      </c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</row>
    <row r="2" spans="2:161" s="3" customFormat="1" ht="15.75" customHeight="1">
      <c r="B2" s="57" t="s">
        <v>264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DB2" s="56" t="s">
        <v>267</v>
      </c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</row>
    <row r="3" spans="2:161" ht="11.25" customHeight="1">
      <c r="B3" s="50" t="s">
        <v>20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</row>
    <row r="4" spans="2:161" s="3" customFormat="1" ht="10.5" customHeight="1">
      <c r="B4" s="57" t="s">
        <v>265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</row>
    <row r="5" spans="2:161" ht="18" customHeight="1">
      <c r="B5" s="51" t="s">
        <v>21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</row>
    <row r="6" spans="16:161" s="3" customFormat="1" ht="12.75"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18"/>
      <c r="AD6" s="18"/>
      <c r="AE6" s="57" t="s">
        <v>369</v>
      </c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</row>
    <row r="7" spans="2:161" s="3" customFormat="1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62" t="s">
        <v>22</v>
      </c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18"/>
      <c r="AD7" s="18"/>
      <c r="AE7" s="62" t="s">
        <v>23</v>
      </c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</row>
    <row r="8" spans="2:161" s="4" customFormat="1" ht="20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4" t="s">
        <v>24</v>
      </c>
      <c r="Q8" s="44"/>
      <c r="R8" s="45" t="s">
        <v>371</v>
      </c>
      <c r="S8" s="45"/>
      <c r="T8" s="45"/>
      <c r="U8" s="59" t="s">
        <v>24</v>
      </c>
      <c r="V8" s="59"/>
      <c r="W8" s="18"/>
      <c r="X8" s="45" t="s">
        <v>268</v>
      </c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4">
        <v>20</v>
      </c>
      <c r="AN8" s="44"/>
      <c r="AO8" s="44"/>
      <c r="AP8" s="46" t="s">
        <v>269</v>
      </c>
      <c r="AQ8" s="46"/>
      <c r="AR8" s="46"/>
      <c r="AS8" s="18" t="s">
        <v>6</v>
      </c>
      <c r="AT8" s="18"/>
      <c r="AU8" s="18"/>
      <c r="AV8" s="18"/>
      <c r="AW8" s="18"/>
      <c r="AX8" s="18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</row>
    <row r="9" s="3" customFormat="1" ht="10.5"/>
    <row r="10" s="4" customFormat="1" ht="8.25"/>
    <row r="11" s="3" customFormat="1" ht="10.5"/>
    <row r="12" s="4" customFormat="1" ht="8.25"/>
    <row r="13" s="3" customFormat="1" ht="10.5"/>
    <row r="15" spans="46:115" s="5" customFormat="1" ht="12.75" customHeight="1">
      <c r="AT15" s="52" t="s">
        <v>372</v>
      </c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</row>
    <row r="16" spans="51:161" s="5" customFormat="1" ht="16.5">
      <c r="AY16" s="41" t="s">
        <v>27</v>
      </c>
      <c r="AZ16" s="41"/>
      <c r="BA16" s="41"/>
      <c r="BB16" s="41"/>
      <c r="BC16" s="41"/>
      <c r="BD16" s="41"/>
      <c r="BE16" s="41"/>
      <c r="BF16" s="43" t="s">
        <v>364</v>
      </c>
      <c r="BG16" s="43"/>
      <c r="BH16" s="43"/>
      <c r="BI16" s="41" t="s">
        <v>28</v>
      </c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3" t="s">
        <v>363</v>
      </c>
      <c r="CF16" s="43"/>
      <c r="CG16" s="43"/>
      <c r="CH16" s="41" t="s">
        <v>29</v>
      </c>
      <c r="CI16" s="41"/>
      <c r="CJ16" s="41"/>
      <c r="CK16" s="41"/>
      <c r="CL16" s="41"/>
      <c r="CM16" s="43" t="s">
        <v>370</v>
      </c>
      <c r="CN16" s="43"/>
      <c r="CO16" s="43"/>
      <c r="CP16" s="42" t="s">
        <v>327</v>
      </c>
      <c r="CQ16" s="42"/>
      <c r="CR16" s="42"/>
      <c r="CS16" s="42"/>
      <c r="CT16" s="42"/>
      <c r="CU16" s="42"/>
      <c r="CV16" s="42"/>
      <c r="CW16" s="42"/>
      <c r="CX16" s="42"/>
      <c r="ES16" s="35" t="s">
        <v>26</v>
      </c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7"/>
    </row>
    <row r="17" spans="149:161" ht="12" thickBot="1">
      <c r="ES17" s="38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40"/>
    </row>
    <row r="18" spans="59:161" ht="12.75" customHeight="1">
      <c r="BG18" s="34" t="s">
        <v>39</v>
      </c>
      <c r="BH18" s="34"/>
      <c r="BI18" s="34"/>
      <c r="BJ18" s="34"/>
      <c r="BK18" s="33" t="s">
        <v>371</v>
      </c>
      <c r="BL18" s="33"/>
      <c r="BM18" s="33"/>
      <c r="BN18" s="32" t="s">
        <v>24</v>
      </c>
      <c r="BO18" s="32"/>
      <c r="BP18" s="19"/>
      <c r="BQ18" s="33" t="s">
        <v>268</v>
      </c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4">
        <v>20</v>
      </c>
      <c r="CG18" s="34"/>
      <c r="CH18" s="34"/>
      <c r="CI18" s="55" t="s">
        <v>269</v>
      </c>
      <c r="CJ18" s="55"/>
      <c r="CK18" s="55"/>
      <c r="CL18" s="19" t="s">
        <v>328</v>
      </c>
      <c r="CM18" s="19"/>
      <c r="CN18" s="19"/>
      <c r="EQ18" s="2" t="s">
        <v>30</v>
      </c>
      <c r="ES18" s="29" t="s">
        <v>373</v>
      </c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1"/>
    </row>
    <row r="19" spans="1:161" ht="18" customHeight="1">
      <c r="A19" s="21" t="s">
        <v>33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EQ19" s="2" t="s">
        <v>31</v>
      </c>
      <c r="ES19" s="26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8"/>
    </row>
    <row r="20" spans="1:161" ht="23.25" customHeight="1">
      <c r="A20" s="20" t="s">
        <v>326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53" t="s">
        <v>271</v>
      </c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Q20" s="2" t="s">
        <v>32</v>
      </c>
      <c r="ES20" s="26" t="s">
        <v>266</v>
      </c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8"/>
    </row>
    <row r="21" spans="147:161" ht="11.25">
      <c r="EQ21" s="2" t="s">
        <v>31</v>
      </c>
      <c r="ES21" s="26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8"/>
    </row>
    <row r="22" spans="1:161" ht="12.75" customHeight="1">
      <c r="A22" s="58" t="s">
        <v>38</v>
      </c>
      <c r="B22" s="58"/>
      <c r="C22" s="58"/>
      <c r="D22" s="58"/>
      <c r="E22" s="58"/>
      <c r="F22" s="58"/>
      <c r="G22" s="58"/>
      <c r="H22" s="58"/>
      <c r="I22" s="58"/>
      <c r="J22" s="58"/>
      <c r="K22" s="61" t="s">
        <v>346</v>
      </c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Q22" s="2" t="s">
        <v>34</v>
      </c>
      <c r="ES22" s="26" t="s">
        <v>348</v>
      </c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8"/>
    </row>
    <row r="23" spans="1:161" ht="36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Q23" s="2" t="s">
        <v>35</v>
      </c>
      <c r="ES23" s="26" t="s">
        <v>270</v>
      </c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8"/>
    </row>
    <row r="24" spans="1:161" ht="18" customHeight="1" thickBot="1">
      <c r="A24" s="19" t="s">
        <v>331</v>
      </c>
      <c r="EQ24" s="2" t="s">
        <v>36</v>
      </c>
      <c r="ES24" s="47" t="s">
        <v>37</v>
      </c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9"/>
    </row>
    <row r="26" spans="1:139" ht="15">
      <c r="A26" s="19" t="s">
        <v>329</v>
      </c>
      <c r="V26" s="61" t="s">
        <v>347</v>
      </c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</row>
    <row r="27" spans="1:139" ht="15">
      <c r="A27" s="19" t="s">
        <v>330</v>
      </c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</row>
    <row r="28" spans="1:72" ht="15.75">
      <c r="A28" s="22" t="s">
        <v>332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</row>
    <row r="29" ht="15.75">
      <c r="A29" s="20" t="s">
        <v>349</v>
      </c>
    </row>
    <row r="30" ht="15.75">
      <c r="A30" s="20" t="s">
        <v>350</v>
      </c>
    </row>
    <row r="31" ht="15.75">
      <c r="A31" s="20" t="s">
        <v>351</v>
      </c>
    </row>
    <row r="32" ht="15.75">
      <c r="A32" s="20" t="s">
        <v>352</v>
      </c>
    </row>
    <row r="33" ht="15.75">
      <c r="A33" s="20" t="s">
        <v>353</v>
      </c>
    </row>
    <row r="34" spans="1:73" ht="15.75">
      <c r="A34" s="22" t="s">
        <v>333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</row>
    <row r="35" ht="15.75">
      <c r="A35" s="20" t="s">
        <v>354</v>
      </c>
    </row>
    <row r="36" ht="15.75">
      <c r="A36" s="20" t="s">
        <v>355</v>
      </c>
    </row>
    <row r="37" spans="1:74" ht="15.75">
      <c r="A37" s="60" t="s">
        <v>345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</row>
    <row r="38" ht="15.75">
      <c r="A38" s="20" t="s">
        <v>356</v>
      </c>
    </row>
  </sheetData>
  <sheetProtection/>
  <mergeCells count="44">
    <mergeCell ref="A22:J23"/>
    <mergeCell ref="AE6:AX6"/>
    <mergeCell ref="P6:AB6"/>
    <mergeCell ref="U8:V8"/>
    <mergeCell ref="X8:AL8"/>
    <mergeCell ref="A37:BV37"/>
    <mergeCell ref="K22:EJ23"/>
    <mergeCell ref="V26:EI27"/>
    <mergeCell ref="P7:AB7"/>
    <mergeCell ref="AE7:AX7"/>
    <mergeCell ref="A1:AX1"/>
    <mergeCell ref="CF18:CH18"/>
    <mergeCell ref="CI18:CK18"/>
    <mergeCell ref="CE16:CG16"/>
    <mergeCell ref="DB1:FE1"/>
    <mergeCell ref="DB2:FE8"/>
    <mergeCell ref="AY16:BE16"/>
    <mergeCell ref="CM16:CO16"/>
    <mergeCell ref="B4:AX4"/>
    <mergeCell ref="B2:AX2"/>
    <mergeCell ref="P8:Q8"/>
    <mergeCell ref="R8:T8"/>
    <mergeCell ref="AM8:AO8"/>
    <mergeCell ref="AP8:AR8"/>
    <mergeCell ref="ES24:FE24"/>
    <mergeCell ref="B3:AX3"/>
    <mergeCell ref="B5:AX5"/>
    <mergeCell ref="AT15:DK15"/>
    <mergeCell ref="AB20:DZ20"/>
    <mergeCell ref="ES20:FE20"/>
    <mergeCell ref="BG18:BJ18"/>
    <mergeCell ref="ES16:FE17"/>
    <mergeCell ref="CH16:CL16"/>
    <mergeCell ref="BI16:CD16"/>
    <mergeCell ref="ES21:FE21"/>
    <mergeCell ref="BK18:BM18"/>
    <mergeCell ref="CP16:CX16"/>
    <mergeCell ref="BF16:BH16"/>
    <mergeCell ref="ES22:FE22"/>
    <mergeCell ref="ES23:FE23"/>
    <mergeCell ref="ES18:FE18"/>
    <mergeCell ref="ES19:FE19"/>
    <mergeCell ref="BN18:BO18"/>
    <mergeCell ref="BQ18:CE18"/>
  </mergeCells>
  <printOptions horizontalCentered="1"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E51"/>
  <sheetViews>
    <sheetView zoomScalePageLayoutView="0" workbookViewId="0" topLeftCell="A1">
      <selection activeCell="CO48" sqref="CO48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6" customFormat="1" ht="13.5" customHeight="1">
      <c r="B1" s="52" t="s">
        <v>338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</row>
    <row r="3" spans="1:161" ht="11.25" customHeight="1">
      <c r="A3" s="239" t="s">
        <v>197</v>
      </c>
      <c r="B3" s="239"/>
      <c r="C3" s="239"/>
      <c r="D3" s="239"/>
      <c r="E3" s="239"/>
      <c r="F3" s="239"/>
      <c r="G3" s="239"/>
      <c r="H3" s="244"/>
      <c r="I3" s="36" t="s">
        <v>1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7"/>
      <c r="CN3" s="238" t="s">
        <v>198</v>
      </c>
      <c r="CO3" s="239"/>
      <c r="CP3" s="239"/>
      <c r="CQ3" s="239"/>
      <c r="CR3" s="239"/>
      <c r="CS3" s="239"/>
      <c r="CT3" s="239"/>
      <c r="CU3" s="244"/>
      <c r="CV3" s="238" t="s">
        <v>199</v>
      </c>
      <c r="CW3" s="239"/>
      <c r="CX3" s="239"/>
      <c r="CY3" s="239"/>
      <c r="CZ3" s="239"/>
      <c r="DA3" s="239"/>
      <c r="DB3" s="239"/>
      <c r="DC3" s="239"/>
      <c r="DD3" s="239"/>
      <c r="DE3" s="244"/>
      <c r="DF3" s="66" t="s">
        <v>11</v>
      </c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</row>
    <row r="4" spans="1:161" ht="11.25" customHeight="1">
      <c r="A4" s="246"/>
      <c r="B4" s="246"/>
      <c r="C4" s="246"/>
      <c r="D4" s="246"/>
      <c r="E4" s="246"/>
      <c r="F4" s="246"/>
      <c r="G4" s="246"/>
      <c r="H4" s="247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40"/>
      <c r="CN4" s="245"/>
      <c r="CO4" s="246"/>
      <c r="CP4" s="246"/>
      <c r="CQ4" s="246"/>
      <c r="CR4" s="246"/>
      <c r="CS4" s="246"/>
      <c r="CT4" s="246"/>
      <c r="CU4" s="247"/>
      <c r="CV4" s="245"/>
      <c r="CW4" s="246"/>
      <c r="CX4" s="246"/>
      <c r="CY4" s="246"/>
      <c r="CZ4" s="246"/>
      <c r="DA4" s="246"/>
      <c r="DB4" s="246"/>
      <c r="DC4" s="246"/>
      <c r="DD4" s="246"/>
      <c r="DE4" s="247"/>
      <c r="DF4" s="236" t="s">
        <v>5</v>
      </c>
      <c r="DG4" s="237"/>
      <c r="DH4" s="237"/>
      <c r="DI4" s="237"/>
      <c r="DJ4" s="237"/>
      <c r="DK4" s="237"/>
      <c r="DL4" s="233" t="s">
        <v>364</v>
      </c>
      <c r="DM4" s="233"/>
      <c r="DN4" s="233"/>
      <c r="DO4" s="234" t="s">
        <v>6</v>
      </c>
      <c r="DP4" s="234"/>
      <c r="DQ4" s="234"/>
      <c r="DR4" s="235"/>
      <c r="DS4" s="236" t="s">
        <v>5</v>
      </c>
      <c r="DT4" s="237"/>
      <c r="DU4" s="237"/>
      <c r="DV4" s="237"/>
      <c r="DW4" s="237"/>
      <c r="DX4" s="237"/>
      <c r="DY4" s="233" t="s">
        <v>363</v>
      </c>
      <c r="DZ4" s="233"/>
      <c r="EA4" s="233"/>
      <c r="EB4" s="234" t="s">
        <v>6</v>
      </c>
      <c r="EC4" s="234"/>
      <c r="ED4" s="234"/>
      <c r="EE4" s="235"/>
      <c r="EF4" s="236" t="s">
        <v>5</v>
      </c>
      <c r="EG4" s="237"/>
      <c r="EH4" s="237"/>
      <c r="EI4" s="237"/>
      <c r="EJ4" s="237"/>
      <c r="EK4" s="237"/>
      <c r="EL4" s="233" t="s">
        <v>370</v>
      </c>
      <c r="EM4" s="233"/>
      <c r="EN4" s="233"/>
      <c r="EO4" s="234" t="s">
        <v>6</v>
      </c>
      <c r="EP4" s="234"/>
      <c r="EQ4" s="234"/>
      <c r="ER4" s="235"/>
      <c r="ES4" s="238" t="s">
        <v>10</v>
      </c>
      <c r="ET4" s="239"/>
      <c r="EU4" s="239"/>
      <c r="EV4" s="239"/>
      <c r="EW4" s="239"/>
      <c r="EX4" s="239"/>
      <c r="EY4" s="239"/>
      <c r="EZ4" s="239"/>
      <c r="FA4" s="239"/>
      <c r="FB4" s="239"/>
      <c r="FC4" s="239"/>
      <c r="FD4" s="239"/>
      <c r="FE4" s="239"/>
    </row>
    <row r="5" spans="1:161" ht="39" customHeight="1">
      <c r="A5" s="241"/>
      <c r="B5" s="241"/>
      <c r="C5" s="241"/>
      <c r="D5" s="241"/>
      <c r="E5" s="241"/>
      <c r="F5" s="241"/>
      <c r="G5" s="241"/>
      <c r="H5" s="248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3"/>
      <c r="CN5" s="240"/>
      <c r="CO5" s="241"/>
      <c r="CP5" s="241"/>
      <c r="CQ5" s="241"/>
      <c r="CR5" s="241"/>
      <c r="CS5" s="241"/>
      <c r="CT5" s="241"/>
      <c r="CU5" s="248"/>
      <c r="CV5" s="240"/>
      <c r="CW5" s="241"/>
      <c r="CX5" s="241"/>
      <c r="CY5" s="241"/>
      <c r="CZ5" s="241"/>
      <c r="DA5" s="241"/>
      <c r="DB5" s="241"/>
      <c r="DC5" s="241"/>
      <c r="DD5" s="241"/>
      <c r="DE5" s="248"/>
      <c r="DF5" s="227" t="s">
        <v>200</v>
      </c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9"/>
      <c r="DS5" s="227" t="s">
        <v>201</v>
      </c>
      <c r="DT5" s="228"/>
      <c r="DU5" s="228"/>
      <c r="DV5" s="228"/>
      <c r="DW5" s="228"/>
      <c r="DX5" s="228"/>
      <c r="DY5" s="228"/>
      <c r="DZ5" s="228"/>
      <c r="EA5" s="228"/>
      <c r="EB5" s="228"/>
      <c r="EC5" s="228"/>
      <c r="ED5" s="228"/>
      <c r="EE5" s="229"/>
      <c r="EF5" s="227" t="s">
        <v>202</v>
      </c>
      <c r="EG5" s="228"/>
      <c r="EH5" s="228"/>
      <c r="EI5" s="228"/>
      <c r="EJ5" s="228"/>
      <c r="EK5" s="228"/>
      <c r="EL5" s="228"/>
      <c r="EM5" s="228"/>
      <c r="EN5" s="228"/>
      <c r="EO5" s="228"/>
      <c r="EP5" s="228"/>
      <c r="EQ5" s="228"/>
      <c r="ER5" s="229"/>
      <c r="ES5" s="240"/>
      <c r="ET5" s="241"/>
      <c r="EU5" s="241"/>
      <c r="EV5" s="241"/>
      <c r="EW5" s="241"/>
      <c r="EX5" s="241"/>
      <c r="EY5" s="241"/>
      <c r="EZ5" s="241"/>
      <c r="FA5" s="241"/>
      <c r="FB5" s="241"/>
      <c r="FC5" s="241"/>
      <c r="FD5" s="241"/>
      <c r="FE5" s="241"/>
    </row>
    <row r="6" spans="1:161" ht="12" thickBot="1">
      <c r="A6" s="230" t="s">
        <v>12</v>
      </c>
      <c r="B6" s="230"/>
      <c r="C6" s="230"/>
      <c r="D6" s="230"/>
      <c r="E6" s="230"/>
      <c r="F6" s="230"/>
      <c r="G6" s="230"/>
      <c r="H6" s="231"/>
      <c r="I6" s="230" t="s">
        <v>13</v>
      </c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1"/>
      <c r="CN6" s="222" t="s">
        <v>14</v>
      </c>
      <c r="CO6" s="223"/>
      <c r="CP6" s="223"/>
      <c r="CQ6" s="223"/>
      <c r="CR6" s="223"/>
      <c r="CS6" s="223"/>
      <c r="CT6" s="223"/>
      <c r="CU6" s="232"/>
      <c r="CV6" s="222" t="s">
        <v>15</v>
      </c>
      <c r="CW6" s="223"/>
      <c r="CX6" s="223"/>
      <c r="CY6" s="223"/>
      <c r="CZ6" s="223"/>
      <c r="DA6" s="223"/>
      <c r="DB6" s="223"/>
      <c r="DC6" s="223"/>
      <c r="DD6" s="223"/>
      <c r="DE6" s="232"/>
      <c r="DF6" s="222" t="s">
        <v>16</v>
      </c>
      <c r="DG6" s="223"/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32"/>
      <c r="DS6" s="222" t="s">
        <v>17</v>
      </c>
      <c r="DT6" s="223"/>
      <c r="DU6" s="223"/>
      <c r="DV6" s="223"/>
      <c r="DW6" s="223"/>
      <c r="DX6" s="223"/>
      <c r="DY6" s="223"/>
      <c r="DZ6" s="223"/>
      <c r="EA6" s="223"/>
      <c r="EB6" s="223"/>
      <c r="EC6" s="223"/>
      <c r="ED6" s="223"/>
      <c r="EE6" s="232"/>
      <c r="EF6" s="222" t="s">
        <v>18</v>
      </c>
      <c r="EG6" s="223"/>
      <c r="EH6" s="223"/>
      <c r="EI6" s="223"/>
      <c r="EJ6" s="223"/>
      <c r="EK6" s="223"/>
      <c r="EL6" s="223"/>
      <c r="EM6" s="223"/>
      <c r="EN6" s="223"/>
      <c r="EO6" s="223"/>
      <c r="EP6" s="223"/>
      <c r="EQ6" s="223"/>
      <c r="ER6" s="232"/>
      <c r="ES6" s="222" t="s">
        <v>19</v>
      </c>
      <c r="ET6" s="223"/>
      <c r="EU6" s="223"/>
      <c r="EV6" s="223"/>
      <c r="EW6" s="223"/>
      <c r="EX6" s="223"/>
      <c r="EY6" s="223"/>
      <c r="EZ6" s="223"/>
      <c r="FA6" s="223"/>
      <c r="FB6" s="223"/>
      <c r="FC6" s="223"/>
      <c r="FD6" s="223"/>
      <c r="FE6" s="223"/>
    </row>
    <row r="7" spans="1:161" ht="23.25" customHeight="1">
      <c r="A7" s="77">
        <v>1</v>
      </c>
      <c r="B7" s="77"/>
      <c r="C7" s="77"/>
      <c r="D7" s="77"/>
      <c r="E7" s="77"/>
      <c r="F7" s="77"/>
      <c r="G7" s="77"/>
      <c r="H7" s="78"/>
      <c r="I7" s="269" t="s">
        <v>341</v>
      </c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1" t="s">
        <v>203</v>
      </c>
      <c r="CO7" s="272"/>
      <c r="CP7" s="272"/>
      <c r="CQ7" s="272"/>
      <c r="CR7" s="272"/>
      <c r="CS7" s="272"/>
      <c r="CT7" s="272"/>
      <c r="CU7" s="273"/>
      <c r="CV7" s="106" t="s">
        <v>42</v>
      </c>
      <c r="CW7" s="107"/>
      <c r="CX7" s="107"/>
      <c r="CY7" s="107"/>
      <c r="CZ7" s="107"/>
      <c r="DA7" s="107"/>
      <c r="DB7" s="107"/>
      <c r="DC7" s="107"/>
      <c r="DD7" s="107"/>
      <c r="DE7" s="108"/>
      <c r="DF7" s="224">
        <f>DF11+DF22+DF15</f>
        <v>13740232.790000001</v>
      </c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6"/>
      <c r="DS7" s="224">
        <f>DS11+DS22+DS15</f>
        <v>21664176.439999998</v>
      </c>
      <c r="DT7" s="225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6"/>
      <c r="EF7" s="224">
        <f>EF11+EF22+EF15</f>
        <v>15559157.7</v>
      </c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6"/>
      <c r="ES7" s="274"/>
      <c r="ET7" s="275"/>
      <c r="EU7" s="275"/>
      <c r="EV7" s="275"/>
      <c r="EW7" s="275"/>
      <c r="EX7" s="275"/>
      <c r="EY7" s="275"/>
      <c r="EZ7" s="275"/>
      <c r="FA7" s="275"/>
      <c r="FB7" s="275"/>
      <c r="FC7" s="275"/>
      <c r="FD7" s="275"/>
      <c r="FE7" s="276"/>
    </row>
    <row r="8" spans="1:161" ht="90" customHeight="1">
      <c r="A8" s="27" t="s">
        <v>204</v>
      </c>
      <c r="B8" s="27"/>
      <c r="C8" s="27"/>
      <c r="D8" s="27"/>
      <c r="E8" s="27"/>
      <c r="F8" s="27"/>
      <c r="G8" s="27"/>
      <c r="H8" s="71"/>
      <c r="I8" s="277" t="s">
        <v>205</v>
      </c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278" t="s">
        <v>206</v>
      </c>
      <c r="CO8" s="73"/>
      <c r="CP8" s="73"/>
      <c r="CQ8" s="73"/>
      <c r="CR8" s="73"/>
      <c r="CS8" s="73"/>
      <c r="CT8" s="73"/>
      <c r="CU8" s="74"/>
      <c r="CV8" s="72" t="s">
        <v>42</v>
      </c>
      <c r="CW8" s="73"/>
      <c r="CX8" s="73"/>
      <c r="CY8" s="73"/>
      <c r="CZ8" s="73"/>
      <c r="DA8" s="73"/>
      <c r="DB8" s="73"/>
      <c r="DC8" s="73"/>
      <c r="DD8" s="73"/>
      <c r="DE8" s="74"/>
      <c r="DF8" s="63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5"/>
      <c r="DS8" s="63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5"/>
      <c r="EF8" s="63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5"/>
      <c r="ES8" s="279"/>
      <c r="ET8" s="280"/>
      <c r="EU8" s="280"/>
      <c r="EV8" s="280"/>
      <c r="EW8" s="280"/>
      <c r="EX8" s="280"/>
      <c r="EY8" s="280"/>
      <c r="EZ8" s="280"/>
      <c r="FA8" s="280"/>
      <c r="FB8" s="280"/>
      <c r="FC8" s="280"/>
      <c r="FD8" s="280"/>
      <c r="FE8" s="281"/>
    </row>
    <row r="9" spans="1:161" ht="24" customHeight="1">
      <c r="A9" s="27" t="s">
        <v>207</v>
      </c>
      <c r="B9" s="27"/>
      <c r="C9" s="27"/>
      <c r="D9" s="27"/>
      <c r="E9" s="27"/>
      <c r="F9" s="27"/>
      <c r="G9" s="27"/>
      <c r="H9" s="71"/>
      <c r="I9" s="277" t="s">
        <v>208</v>
      </c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278" t="s">
        <v>209</v>
      </c>
      <c r="CO9" s="73"/>
      <c r="CP9" s="73"/>
      <c r="CQ9" s="73"/>
      <c r="CR9" s="73"/>
      <c r="CS9" s="73"/>
      <c r="CT9" s="73"/>
      <c r="CU9" s="74"/>
      <c r="CV9" s="72" t="s">
        <v>42</v>
      </c>
      <c r="CW9" s="73"/>
      <c r="CX9" s="73"/>
      <c r="CY9" s="73"/>
      <c r="CZ9" s="73"/>
      <c r="DA9" s="73"/>
      <c r="DB9" s="73"/>
      <c r="DC9" s="73"/>
      <c r="DD9" s="73"/>
      <c r="DE9" s="74"/>
      <c r="DF9" s="63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5"/>
      <c r="DS9" s="63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5"/>
      <c r="EF9" s="63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5"/>
      <c r="ES9" s="279"/>
      <c r="ET9" s="280"/>
      <c r="EU9" s="280"/>
      <c r="EV9" s="280"/>
      <c r="EW9" s="280"/>
      <c r="EX9" s="280"/>
      <c r="EY9" s="280"/>
      <c r="EZ9" s="280"/>
      <c r="FA9" s="280"/>
      <c r="FB9" s="280"/>
      <c r="FC9" s="280"/>
      <c r="FD9" s="280"/>
      <c r="FE9" s="281"/>
    </row>
    <row r="10" spans="1:161" ht="24" customHeight="1">
      <c r="A10" s="27" t="s">
        <v>210</v>
      </c>
      <c r="B10" s="27"/>
      <c r="C10" s="27"/>
      <c r="D10" s="27"/>
      <c r="E10" s="27"/>
      <c r="F10" s="27"/>
      <c r="G10" s="27"/>
      <c r="H10" s="71"/>
      <c r="I10" s="277" t="s">
        <v>211</v>
      </c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278" t="s">
        <v>212</v>
      </c>
      <c r="CO10" s="73"/>
      <c r="CP10" s="73"/>
      <c r="CQ10" s="73"/>
      <c r="CR10" s="73"/>
      <c r="CS10" s="73"/>
      <c r="CT10" s="73"/>
      <c r="CU10" s="74"/>
      <c r="CV10" s="72" t="s">
        <v>42</v>
      </c>
      <c r="CW10" s="73"/>
      <c r="CX10" s="73"/>
      <c r="CY10" s="73"/>
      <c r="CZ10" s="73"/>
      <c r="DA10" s="73"/>
      <c r="DB10" s="73"/>
      <c r="DC10" s="73"/>
      <c r="DD10" s="73"/>
      <c r="DE10" s="74"/>
      <c r="DF10" s="63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5"/>
      <c r="DS10" s="63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5"/>
      <c r="EF10" s="63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5"/>
      <c r="ES10" s="279"/>
      <c r="ET10" s="280"/>
      <c r="EU10" s="280"/>
      <c r="EV10" s="280"/>
      <c r="EW10" s="280"/>
      <c r="EX10" s="280"/>
      <c r="EY10" s="280"/>
      <c r="EZ10" s="280"/>
      <c r="FA10" s="280"/>
      <c r="FB10" s="280"/>
      <c r="FC10" s="280"/>
      <c r="FD10" s="280"/>
      <c r="FE10" s="281"/>
    </row>
    <row r="11" spans="1:161" ht="24" customHeight="1">
      <c r="A11" s="27" t="s">
        <v>213</v>
      </c>
      <c r="B11" s="27"/>
      <c r="C11" s="27"/>
      <c r="D11" s="27"/>
      <c r="E11" s="27"/>
      <c r="F11" s="27"/>
      <c r="G11" s="27"/>
      <c r="H11" s="71"/>
      <c r="I11" s="277" t="s">
        <v>214</v>
      </c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278" t="s">
        <v>215</v>
      </c>
      <c r="CO11" s="73"/>
      <c r="CP11" s="73"/>
      <c r="CQ11" s="73"/>
      <c r="CR11" s="73"/>
      <c r="CS11" s="73"/>
      <c r="CT11" s="73"/>
      <c r="CU11" s="74"/>
      <c r="CV11" s="72" t="s">
        <v>42</v>
      </c>
      <c r="CW11" s="73"/>
      <c r="CX11" s="73"/>
      <c r="CY11" s="73"/>
      <c r="CZ11" s="73"/>
      <c r="DA11" s="73"/>
      <c r="DB11" s="73"/>
      <c r="DC11" s="73"/>
      <c r="DD11" s="73"/>
      <c r="DE11" s="74"/>
      <c r="DF11" s="63">
        <f>DF12</f>
        <v>11441786.98</v>
      </c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5"/>
      <c r="DS11" s="63">
        <f>DS12</f>
        <v>19410261.439999998</v>
      </c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5"/>
      <c r="EF11" s="63">
        <f>EF12</f>
        <v>13305242.7</v>
      </c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5"/>
      <c r="ES11" s="279"/>
      <c r="ET11" s="280"/>
      <c r="EU11" s="280"/>
      <c r="EV11" s="280"/>
      <c r="EW11" s="280"/>
      <c r="EX11" s="280"/>
      <c r="EY11" s="280"/>
      <c r="EZ11" s="280"/>
      <c r="FA11" s="280"/>
      <c r="FB11" s="280"/>
      <c r="FC11" s="280"/>
      <c r="FD11" s="280"/>
      <c r="FE11" s="281"/>
    </row>
    <row r="12" spans="1:161" ht="34.5" customHeight="1">
      <c r="A12" s="27" t="s">
        <v>216</v>
      </c>
      <c r="B12" s="27"/>
      <c r="C12" s="27"/>
      <c r="D12" s="27"/>
      <c r="E12" s="27"/>
      <c r="F12" s="27"/>
      <c r="G12" s="27"/>
      <c r="H12" s="71"/>
      <c r="I12" s="282" t="s">
        <v>217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278" t="s">
        <v>218</v>
      </c>
      <c r="CO12" s="73"/>
      <c r="CP12" s="73"/>
      <c r="CQ12" s="73"/>
      <c r="CR12" s="73"/>
      <c r="CS12" s="73"/>
      <c r="CT12" s="73"/>
      <c r="CU12" s="74"/>
      <c r="CV12" s="72" t="s">
        <v>42</v>
      </c>
      <c r="CW12" s="73"/>
      <c r="CX12" s="73"/>
      <c r="CY12" s="73"/>
      <c r="CZ12" s="73"/>
      <c r="DA12" s="73"/>
      <c r="DB12" s="73"/>
      <c r="DC12" s="73"/>
      <c r="DD12" s="73"/>
      <c r="DE12" s="74"/>
      <c r="DF12" s="63">
        <f>DF13</f>
        <v>11441786.98</v>
      </c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5"/>
      <c r="DS12" s="63">
        <f>DS13</f>
        <v>19410261.439999998</v>
      </c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5"/>
      <c r="EF12" s="63">
        <f>EF13</f>
        <v>13305242.7</v>
      </c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5"/>
      <c r="ES12" s="279"/>
      <c r="ET12" s="280"/>
      <c r="EU12" s="280"/>
      <c r="EV12" s="280"/>
      <c r="EW12" s="280"/>
      <c r="EX12" s="280"/>
      <c r="EY12" s="280"/>
      <c r="EZ12" s="280"/>
      <c r="FA12" s="280"/>
      <c r="FB12" s="280"/>
      <c r="FC12" s="280"/>
      <c r="FD12" s="280"/>
      <c r="FE12" s="281"/>
    </row>
    <row r="13" spans="1:161" ht="24" customHeight="1">
      <c r="A13" s="27" t="s">
        <v>219</v>
      </c>
      <c r="B13" s="27"/>
      <c r="C13" s="27"/>
      <c r="D13" s="27"/>
      <c r="E13" s="27"/>
      <c r="F13" s="27"/>
      <c r="G13" s="27"/>
      <c r="H13" s="71"/>
      <c r="I13" s="283" t="s">
        <v>220</v>
      </c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278" t="s">
        <v>221</v>
      </c>
      <c r="CO13" s="73"/>
      <c r="CP13" s="73"/>
      <c r="CQ13" s="73"/>
      <c r="CR13" s="73"/>
      <c r="CS13" s="73"/>
      <c r="CT13" s="73"/>
      <c r="CU13" s="74"/>
      <c r="CV13" s="72" t="s">
        <v>42</v>
      </c>
      <c r="CW13" s="73"/>
      <c r="CX13" s="73"/>
      <c r="CY13" s="73"/>
      <c r="CZ13" s="73"/>
      <c r="DA13" s="73"/>
      <c r="DB13" s="73"/>
      <c r="DC13" s="73"/>
      <c r="DD13" s="73"/>
      <c r="DE13" s="74"/>
      <c r="DF13" s="63">
        <f>'мб осн'!DF66+'232'!DF66+'мб озд'!DF66:DR66+'мб пит'!DF66:DR66+'кб пит'!DF66:DR66</f>
        <v>11441786.98</v>
      </c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5"/>
      <c r="DS13" s="63">
        <f>'мб осн'!DS66+'232'!DS66+'мб озд'!DS66:EE66+'мб пит'!DS66:EE66+'кб пит'!DS66:EE66</f>
        <v>19410261.439999998</v>
      </c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5"/>
      <c r="EF13" s="63">
        <f>'мб осн'!EF66+'232'!EF66+'мб озд'!EF66:ER66+'мб пит'!EF66:ER66+'кб пит'!EF66:ER66</f>
        <v>13305242.7</v>
      </c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5"/>
      <c r="ES13" s="279"/>
      <c r="ET13" s="280"/>
      <c r="EU13" s="280"/>
      <c r="EV13" s="280"/>
      <c r="EW13" s="280"/>
      <c r="EX13" s="280"/>
      <c r="EY13" s="280"/>
      <c r="EZ13" s="280"/>
      <c r="FA13" s="280"/>
      <c r="FB13" s="280"/>
      <c r="FC13" s="280"/>
      <c r="FD13" s="280"/>
      <c r="FE13" s="281"/>
    </row>
    <row r="14" spans="1:161" ht="12.75" customHeight="1">
      <c r="A14" s="27" t="s">
        <v>222</v>
      </c>
      <c r="B14" s="27"/>
      <c r="C14" s="27"/>
      <c r="D14" s="27"/>
      <c r="E14" s="27"/>
      <c r="F14" s="27"/>
      <c r="G14" s="27"/>
      <c r="H14" s="71"/>
      <c r="I14" s="283" t="s">
        <v>223</v>
      </c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278" t="s">
        <v>224</v>
      </c>
      <c r="CO14" s="73"/>
      <c r="CP14" s="73"/>
      <c r="CQ14" s="73"/>
      <c r="CR14" s="73"/>
      <c r="CS14" s="73"/>
      <c r="CT14" s="73"/>
      <c r="CU14" s="74"/>
      <c r="CV14" s="72" t="s">
        <v>42</v>
      </c>
      <c r="CW14" s="73"/>
      <c r="CX14" s="73"/>
      <c r="CY14" s="73"/>
      <c r="CZ14" s="73"/>
      <c r="DA14" s="73"/>
      <c r="DB14" s="73"/>
      <c r="DC14" s="73"/>
      <c r="DD14" s="73"/>
      <c r="DE14" s="74"/>
      <c r="DF14" s="63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5"/>
      <c r="DS14" s="63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5"/>
      <c r="EF14" s="63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5"/>
      <c r="ES14" s="279"/>
      <c r="ET14" s="280"/>
      <c r="EU14" s="280"/>
      <c r="EV14" s="280"/>
      <c r="EW14" s="280"/>
      <c r="EX14" s="280"/>
      <c r="EY14" s="280"/>
      <c r="EZ14" s="280"/>
      <c r="FA14" s="280"/>
      <c r="FB14" s="280"/>
      <c r="FC14" s="280"/>
      <c r="FD14" s="280"/>
      <c r="FE14" s="281"/>
    </row>
    <row r="15" spans="1:161" ht="24" customHeight="1">
      <c r="A15" s="27" t="s">
        <v>225</v>
      </c>
      <c r="B15" s="27"/>
      <c r="C15" s="27"/>
      <c r="D15" s="27"/>
      <c r="E15" s="27"/>
      <c r="F15" s="27"/>
      <c r="G15" s="27"/>
      <c r="H15" s="71"/>
      <c r="I15" s="282" t="s">
        <v>226</v>
      </c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278" t="s">
        <v>227</v>
      </c>
      <c r="CO15" s="73"/>
      <c r="CP15" s="73"/>
      <c r="CQ15" s="73"/>
      <c r="CR15" s="73"/>
      <c r="CS15" s="73"/>
      <c r="CT15" s="73"/>
      <c r="CU15" s="74"/>
      <c r="CV15" s="72" t="s">
        <v>42</v>
      </c>
      <c r="CW15" s="73"/>
      <c r="CX15" s="73"/>
      <c r="CY15" s="73"/>
      <c r="CZ15" s="73"/>
      <c r="DA15" s="73"/>
      <c r="DB15" s="73"/>
      <c r="DC15" s="73"/>
      <c r="DD15" s="73"/>
      <c r="DE15" s="74"/>
      <c r="DF15" s="63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5"/>
      <c r="DS15" s="63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5"/>
      <c r="EF15" s="63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5"/>
      <c r="ES15" s="279"/>
      <c r="ET15" s="280"/>
      <c r="EU15" s="280"/>
      <c r="EV15" s="280"/>
      <c r="EW15" s="280"/>
      <c r="EX15" s="280"/>
      <c r="EY15" s="280"/>
      <c r="EZ15" s="280"/>
      <c r="FA15" s="280"/>
      <c r="FB15" s="280"/>
      <c r="FC15" s="280"/>
      <c r="FD15" s="280"/>
      <c r="FE15" s="281"/>
    </row>
    <row r="16" spans="1:161" ht="24" customHeight="1">
      <c r="A16" s="27" t="s">
        <v>228</v>
      </c>
      <c r="B16" s="27"/>
      <c r="C16" s="27"/>
      <c r="D16" s="27"/>
      <c r="E16" s="27"/>
      <c r="F16" s="27"/>
      <c r="G16" s="27"/>
      <c r="H16" s="71"/>
      <c r="I16" s="283" t="s">
        <v>220</v>
      </c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278" t="s">
        <v>229</v>
      </c>
      <c r="CO16" s="73"/>
      <c r="CP16" s="73"/>
      <c r="CQ16" s="73"/>
      <c r="CR16" s="73"/>
      <c r="CS16" s="73"/>
      <c r="CT16" s="73"/>
      <c r="CU16" s="74"/>
      <c r="CV16" s="72" t="s">
        <v>42</v>
      </c>
      <c r="CW16" s="73"/>
      <c r="CX16" s="73"/>
      <c r="CY16" s="73"/>
      <c r="CZ16" s="73"/>
      <c r="DA16" s="73"/>
      <c r="DB16" s="73"/>
      <c r="DC16" s="73"/>
      <c r="DD16" s="73"/>
      <c r="DE16" s="74"/>
      <c r="DF16" s="63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5"/>
      <c r="DS16" s="63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5"/>
      <c r="EF16" s="63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5"/>
      <c r="ES16" s="279"/>
      <c r="ET16" s="280"/>
      <c r="EU16" s="280"/>
      <c r="EV16" s="280"/>
      <c r="EW16" s="280"/>
      <c r="EX16" s="280"/>
      <c r="EY16" s="280"/>
      <c r="EZ16" s="280"/>
      <c r="FA16" s="280"/>
      <c r="FB16" s="280"/>
      <c r="FC16" s="280"/>
      <c r="FD16" s="280"/>
      <c r="FE16" s="281"/>
    </row>
    <row r="17" spans="1:161" ht="12.75" customHeight="1">
      <c r="A17" s="27" t="s">
        <v>230</v>
      </c>
      <c r="B17" s="27"/>
      <c r="C17" s="27"/>
      <c r="D17" s="27"/>
      <c r="E17" s="27"/>
      <c r="F17" s="27"/>
      <c r="G17" s="27"/>
      <c r="H17" s="71"/>
      <c r="I17" s="283" t="s">
        <v>223</v>
      </c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278" t="s">
        <v>231</v>
      </c>
      <c r="CO17" s="73"/>
      <c r="CP17" s="73"/>
      <c r="CQ17" s="73"/>
      <c r="CR17" s="73"/>
      <c r="CS17" s="73"/>
      <c r="CT17" s="73"/>
      <c r="CU17" s="74"/>
      <c r="CV17" s="72" t="s">
        <v>42</v>
      </c>
      <c r="CW17" s="73"/>
      <c r="CX17" s="73"/>
      <c r="CY17" s="73"/>
      <c r="CZ17" s="73"/>
      <c r="DA17" s="73"/>
      <c r="DB17" s="73"/>
      <c r="DC17" s="73"/>
      <c r="DD17" s="73"/>
      <c r="DE17" s="74"/>
      <c r="DF17" s="63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5"/>
      <c r="DS17" s="63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5"/>
      <c r="EF17" s="63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5"/>
      <c r="ES17" s="279"/>
      <c r="ET17" s="280"/>
      <c r="EU17" s="280"/>
      <c r="EV17" s="280"/>
      <c r="EW17" s="280"/>
      <c r="EX17" s="280"/>
      <c r="EY17" s="280"/>
      <c r="EZ17" s="280"/>
      <c r="FA17" s="280"/>
      <c r="FB17" s="280"/>
      <c r="FC17" s="280"/>
      <c r="FD17" s="280"/>
      <c r="FE17" s="281"/>
    </row>
    <row r="18" spans="1:161" ht="12.75" customHeight="1">
      <c r="A18" s="27" t="s">
        <v>232</v>
      </c>
      <c r="B18" s="27"/>
      <c r="C18" s="27"/>
      <c r="D18" s="27"/>
      <c r="E18" s="27"/>
      <c r="F18" s="27"/>
      <c r="G18" s="27"/>
      <c r="H18" s="71"/>
      <c r="I18" s="282" t="s">
        <v>233</v>
      </c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278" t="s">
        <v>234</v>
      </c>
      <c r="CO18" s="73"/>
      <c r="CP18" s="73"/>
      <c r="CQ18" s="73"/>
      <c r="CR18" s="73"/>
      <c r="CS18" s="73"/>
      <c r="CT18" s="73"/>
      <c r="CU18" s="74"/>
      <c r="CV18" s="72" t="s">
        <v>42</v>
      </c>
      <c r="CW18" s="73"/>
      <c r="CX18" s="73"/>
      <c r="CY18" s="73"/>
      <c r="CZ18" s="73"/>
      <c r="DA18" s="73"/>
      <c r="DB18" s="73"/>
      <c r="DC18" s="73"/>
      <c r="DD18" s="73"/>
      <c r="DE18" s="74"/>
      <c r="DF18" s="63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5"/>
      <c r="DS18" s="63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5"/>
      <c r="EF18" s="63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5"/>
      <c r="ES18" s="279"/>
      <c r="ET18" s="280"/>
      <c r="EU18" s="280"/>
      <c r="EV18" s="280"/>
      <c r="EW18" s="280"/>
      <c r="EX18" s="280"/>
      <c r="EY18" s="280"/>
      <c r="EZ18" s="280"/>
      <c r="FA18" s="280"/>
      <c r="FB18" s="280"/>
      <c r="FC18" s="280"/>
      <c r="FD18" s="280"/>
      <c r="FE18" s="281"/>
    </row>
    <row r="19" spans="1:161" ht="11.25">
      <c r="A19" s="27" t="s">
        <v>235</v>
      </c>
      <c r="B19" s="27"/>
      <c r="C19" s="27"/>
      <c r="D19" s="27"/>
      <c r="E19" s="27"/>
      <c r="F19" s="27"/>
      <c r="G19" s="27"/>
      <c r="H19" s="71"/>
      <c r="I19" s="282" t="s">
        <v>236</v>
      </c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278" t="s">
        <v>237</v>
      </c>
      <c r="CO19" s="73"/>
      <c r="CP19" s="73"/>
      <c r="CQ19" s="73"/>
      <c r="CR19" s="73"/>
      <c r="CS19" s="73"/>
      <c r="CT19" s="73"/>
      <c r="CU19" s="74"/>
      <c r="CV19" s="72" t="s">
        <v>42</v>
      </c>
      <c r="CW19" s="73"/>
      <c r="CX19" s="73"/>
      <c r="CY19" s="73"/>
      <c r="CZ19" s="73"/>
      <c r="DA19" s="73"/>
      <c r="DB19" s="73"/>
      <c r="DC19" s="73"/>
      <c r="DD19" s="73"/>
      <c r="DE19" s="74"/>
      <c r="DF19" s="63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5"/>
      <c r="DS19" s="63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5"/>
      <c r="EF19" s="63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5"/>
      <c r="ES19" s="279"/>
      <c r="ET19" s="280"/>
      <c r="EU19" s="280"/>
      <c r="EV19" s="280"/>
      <c r="EW19" s="280"/>
      <c r="EX19" s="280"/>
      <c r="EY19" s="280"/>
      <c r="EZ19" s="280"/>
      <c r="FA19" s="280"/>
      <c r="FB19" s="280"/>
      <c r="FC19" s="280"/>
      <c r="FD19" s="280"/>
      <c r="FE19" s="281"/>
    </row>
    <row r="20" spans="1:161" ht="24" customHeight="1">
      <c r="A20" s="27" t="s">
        <v>238</v>
      </c>
      <c r="B20" s="27"/>
      <c r="C20" s="27"/>
      <c r="D20" s="27"/>
      <c r="E20" s="27"/>
      <c r="F20" s="27"/>
      <c r="G20" s="27"/>
      <c r="H20" s="71"/>
      <c r="I20" s="283" t="s">
        <v>220</v>
      </c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278" t="s">
        <v>239</v>
      </c>
      <c r="CO20" s="73"/>
      <c r="CP20" s="73"/>
      <c r="CQ20" s="73"/>
      <c r="CR20" s="73"/>
      <c r="CS20" s="73"/>
      <c r="CT20" s="73"/>
      <c r="CU20" s="74"/>
      <c r="CV20" s="72" t="s">
        <v>42</v>
      </c>
      <c r="CW20" s="73"/>
      <c r="CX20" s="73"/>
      <c r="CY20" s="73"/>
      <c r="CZ20" s="73"/>
      <c r="DA20" s="73"/>
      <c r="DB20" s="73"/>
      <c r="DC20" s="73"/>
      <c r="DD20" s="73"/>
      <c r="DE20" s="74"/>
      <c r="DF20" s="63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5"/>
      <c r="DS20" s="63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5"/>
      <c r="EF20" s="63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5"/>
      <c r="ES20" s="279"/>
      <c r="ET20" s="280"/>
      <c r="EU20" s="280"/>
      <c r="EV20" s="280"/>
      <c r="EW20" s="280"/>
      <c r="EX20" s="280"/>
      <c r="EY20" s="280"/>
      <c r="EZ20" s="280"/>
      <c r="FA20" s="280"/>
      <c r="FB20" s="280"/>
      <c r="FC20" s="280"/>
      <c r="FD20" s="280"/>
      <c r="FE20" s="281"/>
    </row>
    <row r="21" spans="1:161" ht="12.75" customHeight="1">
      <c r="A21" s="27" t="s">
        <v>240</v>
      </c>
      <c r="B21" s="27"/>
      <c r="C21" s="27"/>
      <c r="D21" s="27"/>
      <c r="E21" s="27"/>
      <c r="F21" s="27"/>
      <c r="G21" s="27"/>
      <c r="H21" s="71"/>
      <c r="I21" s="283" t="s">
        <v>223</v>
      </c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278" t="s">
        <v>241</v>
      </c>
      <c r="CO21" s="73"/>
      <c r="CP21" s="73"/>
      <c r="CQ21" s="73"/>
      <c r="CR21" s="73"/>
      <c r="CS21" s="73"/>
      <c r="CT21" s="73"/>
      <c r="CU21" s="74"/>
      <c r="CV21" s="72" t="s">
        <v>42</v>
      </c>
      <c r="CW21" s="73"/>
      <c r="CX21" s="73"/>
      <c r="CY21" s="73"/>
      <c r="CZ21" s="73"/>
      <c r="DA21" s="73"/>
      <c r="DB21" s="73"/>
      <c r="DC21" s="73"/>
      <c r="DD21" s="73"/>
      <c r="DE21" s="74"/>
      <c r="DF21" s="63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5"/>
      <c r="DS21" s="63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5"/>
      <c r="EF21" s="63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5"/>
      <c r="ES21" s="279"/>
      <c r="ET21" s="280"/>
      <c r="EU21" s="280"/>
      <c r="EV21" s="280"/>
      <c r="EW21" s="280"/>
      <c r="EX21" s="280"/>
      <c r="EY21" s="280"/>
      <c r="EZ21" s="280"/>
      <c r="FA21" s="280"/>
      <c r="FB21" s="280"/>
      <c r="FC21" s="280"/>
      <c r="FD21" s="280"/>
      <c r="FE21" s="281"/>
    </row>
    <row r="22" spans="1:161" ht="12" thickBot="1">
      <c r="A22" s="27" t="s">
        <v>242</v>
      </c>
      <c r="B22" s="27"/>
      <c r="C22" s="27"/>
      <c r="D22" s="27"/>
      <c r="E22" s="27"/>
      <c r="F22" s="27"/>
      <c r="G22" s="27"/>
      <c r="H22" s="71"/>
      <c r="I22" s="282" t="s">
        <v>243</v>
      </c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284" t="s">
        <v>244</v>
      </c>
      <c r="CO22" s="126"/>
      <c r="CP22" s="126"/>
      <c r="CQ22" s="126"/>
      <c r="CR22" s="126"/>
      <c r="CS22" s="126"/>
      <c r="CT22" s="126"/>
      <c r="CU22" s="127"/>
      <c r="CV22" s="125" t="s">
        <v>42</v>
      </c>
      <c r="CW22" s="126"/>
      <c r="CX22" s="126"/>
      <c r="CY22" s="126"/>
      <c r="CZ22" s="126"/>
      <c r="DA22" s="126"/>
      <c r="DB22" s="126"/>
      <c r="DC22" s="126"/>
      <c r="DD22" s="126"/>
      <c r="DE22" s="127"/>
      <c r="DF22" s="128">
        <f>DF23</f>
        <v>2298445.81</v>
      </c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30"/>
      <c r="DS22" s="128">
        <f>DS23</f>
        <v>2253915</v>
      </c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30"/>
      <c r="EF22" s="128">
        <f>EF23</f>
        <v>2253915</v>
      </c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30"/>
      <c r="ES22" s="285"/>
      <c r="ET22" s="286"/>
      <c r="EU22" s="286"/>
      <c r="EV22" s="286"/>
      <c r="EW22" s="286"/>
      <c r="EX22" s="286"/>
      <c r="EY22" s="286"/>
      <c r="EZ22" s="286"/>
      <c r="FA22" s="286"/>
      <c r="FB22" s="286"/>
      <c r="FC22" s="286"/>
      <c r="FD22" s="286"/>
      <c r="FE22" s="287"/>
    </row>
    <row r="23" spans="1:161" ht="24" customHeight="1">
      <c r="A23" s="27" t="s">
        <v>245</v>
      </c>
      <c r="B23" s="27"/>
      <c r="C23" s="27"/>
      <c r="D23" s="27"/>
      <c r="E23" s="27"/>
      <c r="F23" s="27"/>
      <c r="G23" s="27"/>
      <c r="H23" s="71"/>
      <c r="I23" s="283" t="s">
        <v>220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288" t="s">
        <v>246</v>
      </c>
      <c r="CO23" s="107"/>
      <c r="CP23" s="107"/>
      <c r="CQ23" s="107"/>
      <c r="CR23" s="107"/>
      <c r="CS23" s="107"/>
      <c r="CT23" s="107"/>
      <c r="CU23" s="108"/>
      <c r="CV23" s="106" t="s">
        <v>42</v>
      </c>
      <c r="CW23" s="107"/>
      <c r="CX23" s="107"/>
      <c r="CY23" s="107"/>
      <c r="CZ23" s="107"/>
      <c r="DA23" s="107"/>
      <c r="DB23" s="107"/>
      <c r="DC23" s="107"/>
      <c r="DD23" s="107"/>
      <c r="DE23" s="108"/>
      <c r="DF23" s="109">
        <f>внеб!DF70</f>
        <v>2298445.81</v>
      </c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1"/>
      <c r="DS23" s="109">
        <f>внеб!DS70</f>
        <v>2253915</v>
      </c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1"/>
      <c r="EF23" s="109">
        <f>внеб!EF70</f>
        <v>2253915</v>
      </c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1"/>
      <c r="ES23" s="274"/>
      <c r="ET23" s="275"/>
      <c r="EU23" s="275"/>
      <c r="EV23" s="275"/>
      <c r="EW23" s="275"/>
      <c r="EX23" s="275"/>
      <c r="EY23" s="275"/>
      <c r="EZ23" s="275"/>
      <c r="FA23" s="275"/>
      <c r="FB23" s="275"/>
      <c r="FC23" s="275"/>
      <c r="FD23" s="275"/>
      <c r="FE23" s="276"/>
    </row>
    <row r="24" spans="1:161" ht="11.25">
      <c r="A24" s="27" t="s">
        <v>247</v>
      </c>
      <c r="B24" s="27"/>
      <c r="C24" s="27"/>
      <c r="D24" s="27"/>
      <c r="E24" s="27"/>
      <c r="F24" s="27"/>
      <c r="G24" s="27"/>
      <c r="H24" s="71"/>
      <c r="I24" s="283" t="s">
        <v>248</v>
      </c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278" t="s">
        <v>249</v>
      </c>
      <c r="CO24" s="73"/>
      <c r="CP24" s="73"/>
      <c r="CQ24" s="73"/>
      <c r="CR24" s="73"/>
      <c r="CS24" s="73"/>
      <c r="CT24" s="73"/>
      <c r="CU24" s="74"/>
      <c r="CV24" s="72" t="s">
        <v>42</v>
      </c>
      <c r="CW24" s="73"/>
      <c r="CX24" s="73"/>
      <c r="CY24" s="73"/>
      <c r="CZ24" s="73"/>
      <c r="DA24" s="73"/>
      <c r="DB24" s="73"/>
      <c r="DC24" s="73"/>
      <c r="DD24" s="73"/>
      <c r="DE24" s="74"/>
      <c r="DF24" s="63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5"/>
      <c r="DS24" s="63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5"/>
      <c r="EF24" s="63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5"/>
      <c r="ES24" s="279"/>
      <c r="ET24" s="280"/>
      <c r="EU24" s="280"/>
      <c r="EV24" s="280"/>
      <c r="EW24" s="280"/>
      <c r="EX24" s="280"/>
      <c r="EY24" s="280"/>
      <c r="EZ24" s="280"/>
      <c r="FA24" s="280"/>
      <c r="FB24" s="280"/>
      <c r="FC24" s="280"/>
      <c r="FD24" s="280"/>
      <c r="FE24" s="281"/>
    </row>
    <row r="25" spans="1:161" ht="24" customHeight="1">
      <c r="A25" s="27" t="s">
        <v>13</v>
      </c>
      <c r="B25" s="27"/>
      <c r="C25" s="27"/>
      <c r="D25" s="27"/>
      <c r="E25" s="27"/>
      <c r="F25" s="27"/>
      <c r="G25" s="27"/>
      <c r="H25" s="71"/>
      <c r="I25" s="289" t="s">
        <v>250</v>
      </c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78" t="s">
        <v>251</v>
      </c>
      <c r="CO25" s="73"/>
      <c r="CP25" s="73"/>
      <c r="CQ25" s="73"/>
      <c r="CR25" s="73"/>
      <c r="CS25" s="73"/>
      <c r="CT25" s="73"/>
      <c r="CU25" s="74"/>
      <c r="CV25" s="72" t="s">
        <v>42</v>
      </c>
      <c r="CW25" s="73"/>
      <c r="CX25" s="73"/>
      <c r="CY25" s="73"/>
      <c r="CZ25" s="73"/>
      <c r="DA25" s="73"/>
      <c r="DB25" s="73"/>
      <c r="DC25" s="73"/>
      <c r="DD25" s="73"/>
      <c r="DE25" s="74"/>
      <c r="DF25" s="290">
        <f>DF7</f>
        <v>13740232.790000001</v>
      </c>
      <c r="DG25" s="291"/>
      <c r="DH25" s="291"/>
      <c r="DI25" s="291"/>
      <c r="DJ25" s="291"/>
      <c r="DK25" s="291"/>
      <c r="DL25" s="291"/>
      <c r="DM25" s="291"/>
      <c r="DN25" s="291"/>
      <c r="DO25" s="291"/>
      <c r="DP25" s="291"/>
      <c r="DQ25" s="291"/>
      <c r="DR25" s="292"/>
      <c r="DS25" s="290">
        <f>DS7</f>
        <v>21664176.439999998</v>
      </c>
      <c r="DT25" s="291"/>
      <c r="DU25" s="291"/>
      <c r="DV25" s="291"/>
      <c r="DW25" s="291"/>
      <c r="DX25" s="291"/>
      <c r="DY25" s="291"/>
      <c r="DZ25" s="291"/>
      <c r="EA25" s="291"/>
      <c r="EB25" s="291"/>
      <c r="EC25" s="291"/>
      <c r="ED25" s="291"/>
      <c r="EE25" s="292"/>
      <c r="EF25" s="290">
        <f>EF7</f>
        <v>15559157.7</v>
      </c>
      <c r="EG25" s="291"/>
      <c r="EH25" s="291"/>
      <c r="EI25" s="291"/>
      <c r="EJ25" s="291"/>
      <c r="EK25" s="291"/>
      <c r="EL25" s="291"/>
      <c r="EM25" s="291"/>
      <c r="EN25" s="291"/>
      <c r="EO25" s="291"/>
      <c r="EP25" s="291"/>
      <c r="EQ25" s="291"/>
      <c r="ER25" s="292"/>
      <c r="ES25" s="279"/>
      <c r="ET25" s="280"/>
      <c r="EU25" s="280"/>
      <c r="EV25" s="280"/>
      <c r="EW25" s="280"/>
      <c r="EX25" s="280"/>
      <c r="EY25" s="280"/>
      <c r="EZ25" s="280"/>
      <c r="FA25" s="280"/>
      <c r="FB25" s="280"/>
      <c r="FC25" s="280"/>
      <c r="FD25" s="280"/>
      <c r="FE25" s="281"/>
    </row>
    <row r="26" spans="1:161" ht="11.25">
      <c r="A26" s="116"/>
      <c r="B26" s="116"/>
      <c r="C26" s="116"/>
      <c r="D26" s="116"/>
      <c r="E26" s="116"/>
      <c r="F26" s="116"/>
      <c r="G26" s="116"/>
      <c r="H26" s="117"/>
      <c r="I26" s="293" t="s">
        <v>252</v>
      </c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294"/>
      <c r="CN26" s="295" t="s">
        <v>253</v>
      </c>
      <c r="CO26" s="119"/>
      <c r="CP26" s="119"/>
      <c r="CQ26" s="119"/>
      <c r="CR26" s="119"/>
      <c r="CS26" s="119"/>
      <c r="CT26" s="119"/>
      <c r="CU26" s="120"/>
      <c r="CV26" s="118"/>
      <c r="CW26" s="119"/>
      <c r="CX26" s="119"/>
      <c r="CY26" s="119"/>
      <c r="CZ26" s="119"/>
      <c r="DA26" s="119"/>
      <c r="DB26" s="119"/>
      <c r="DC26" s="119"/>
      <c r="DD26" s="119"/>
      <c r="DE26" s="120"/>
      <c r="DF26" s="101">
        <f>DF25</f>
        <v>13740232.790000001</v>
      </c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3"/>
      <c r="DS26" s="101">
        <f>DS25</f>
        <v>21664176.439999998</v>
      </c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3"/>
      <c r="EF26" s="101">
        <f>EF25</f>
        <v>15559157.7</v>
      </c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3"/>
      <c r="ES26" s="297"/>
      <c r="ET26" s="298"/>
      <c r="EU26" s="298"/>
      <c r="EV26" s="298"/>
      <c r="EW26" s="298"/>
      <c r="EX26" s="298"/>
      <c r="EY26" s="298"/>
      <c r="EZ26" s="298"/>
      <c r="FA26" s="298"/>
      <c r="FB26" s="298"/>
      <c r="FC26" s="298"/>
      <c r="FD26" s="298"/>
      <c r="FE26" s="299"/>
    </row>
    <row r="27" spans="1:161" ht="11.25">
      <c r="A27" s="95"/>
      <c r="B27" s="95"/>
      <c r="C27" s="95"/>
      <c r="D27" s="95"/>
      <c r="E27" s="95"/>
      <c r="F27" s="95"/>
      <c r="G27" s="95"/>
      <c r="H27" s="96"/>
      <c r="I27" s="303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296"/>
      <c r="CO27" s="88"/>
      <c r="CP27" s="88"/>
      <c r="CQ27" s="88"/>
      <c r="CR27" s="88"/>
      <c r="CS27" s="88"/>
      <c r="CT27" s="88"/>
      <c r="CU27" s="89"/>
      <c r="CV27" s="87"/>
      <c r="CW27" s="88"/>
      <c r="CX27" s="88"/>
      <c r="CY27" s="88"/>
      <c r="CZ27" s="88"/>
      <c r="DA27" s="88"/>
      <c r="DB27" s="88"/>
      <c r="DC27" s="88"/>
      <c r="DD27" s="88"/>
      <c r="DE27" s="89"/>
      <c r="DF27" s="84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6"/>
      <c r="DS27" s="84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6"/>
      <c r="EF27" s="84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6"/>
      <c r="ES27" s="300"/>
      <c r="ET27" s="301"/>
      <c r="EU27" s="301"/>
      <c r="EV27" s="301"/>
      <c r="EW27" s="301"/>
      <c r="EX27" s="301"/>
      <c r="EY27" s="301"/>
      <c r="EZ27" s="301"/>
      <c r="FA27" s="301"/>
      <c r="FB27" s="301"/>
      <c r="FC27" s="301"/>
      <c r="FD27" s="301"/>
      <c r="FE27" s="302"/>
    </row>
    <row r="28" spans="1:161" ht="24" customHeight="1">
      <c r="A28" s="27" t="s">
        <v>14</v>
      </c>
      <c r="B28" s="27"/>
      <c r="C28" s="27"/>
      <c r="D28" s="27"/>
      <c r="E28" s="27"/>
      <c r="F28" s="27"/>
      <c r="G28" s="27"/>
      <c r="H28" s="71"/>
      <c r="I28" s="289" t="s">
        <v>254</v>
      </c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78" t="s">
        <v>255</v>
      </c>
      <c r="CO28" s="73"/>
      <c r="CP28" s="73"/>
      <c r="CQ28" s="73"/>
      <c r="CR28" s="73"/>
      <c r="CS28" s="73"/>
      <c r="CT28" s="73"/>
      <c r="CU28" s="74"/>
      <c r="CV28" s="72" t="s">
        <v>42</v>
      </c>
      <c r="CW28" s="73"/>
      <c r="CX28" s="73"/>
      <c r="CY28" s="73"/>
      <c r="CZ28" s="73"/>
      <c r="DA28" s="73"/>
      <c r="DB28" s="73"/>
      <c r="DC28" s="73"/>
      <c r="DD28" s="73"/>
      <c r="DE28" s="74"/>
      <c r="DF28" s="63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5"/>
      <c r="DS28" s="63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5"/>
      <c r="EF28" s="63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5"/>
      <c r="ES28" s="279"/>
      <c r="ET28" s="280"/>
      <c r="EU28" s="280"/>
      <c r="EV28" s="280"/>
      <c r="EW28" s="280"/>
      <c r="EX28" s="280"/>
      <c r="EY28" s="280"/>
      <c r="EZ28" s="280"/>
      <c r="FA28" s="280"/>
      <c r="FB28" s="280"/>
      <c r="FC28" s="280"/>
      <c r="FD28" s="280"/>
      <c r="FE28" s="281"/>
    </row>
    <row r="29" spans="1:161" ht="11.25">
      <c r="A29" s="116"/>
      <c r="B29" s="116"/>
      <c r="C29" s="116"/>
      <c r="D29" s="116"/>
      <c r="E29" s="116"/>
      <c r="F29" s="116"/>
      <c r="G29" s="116"/>
      <c r="H29" s="117"/>
      <c r="I29" s="293" t="s">
        <v>252</v>
      </c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294"/>
      <c r="CN29" s="295" t="s">
        <v>256</v>
      </c>
      <c r="CO29" s="119"/>
      <c r="CP29" s="119"/>
      <c r="CQ29" s="119"/>
      <c r="CR29" s="119"/>
      <c r="CS29" s="119"/>
      <c r="CT29" s="119"/>
      <c r="CU29" s="120"/>
      <c r="CV29" s="118"/>
      <c r="CW29" s="119"/>
      <c r="CX29" s="119"/>
      <c r="CY29" s="119"/>
      <c r="CZ29" s="119"/>
      <c r="DA29" s="119"/>
      <c r="DB29" s="119"/>
      <c r="DC29" s="119"/>
      <c r="DD29" s="119"/>
      <c r="DE29" s="120"/>
      <c r="DF29" s="101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3"/>
      <c r="DS29" s="101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3"/>
      <c r="EF29" s="101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3"/>
      <c r="ES29" s="297"/>
      <c r="ET29" s="298"/>
      <c r="EU29" s="298"/>
      <c r="EV29" s="298"/>
      <c r="EW29" s="298"/>
      <c r="EX29" s="298"/>
      <c r="EY29" s="298"/>
      <c r="EZ29" s="298"/>
      <c r="FA29" s="298"/>
      <c r="FB29" s="298"/>
      <c r="FC29" s="298"/>
      <c r="FD29" s="298"/>
      <c r="FE29" s="299"/>
    </row>
    <row r="30" spans="1:161" ht="12" thickBot="1">
      <c r="A30" s="95"/>
      <c r="B30" s="95"/>
      <c r="C30" s="95"/>
      <c r="D30" s="95"/>
      <c r="E30" s="95"/>
      <c r="F30" s="95"/>
      <c r="G30" s="95"/>
      <c r="H30" s="96"/>
      <c r="I30" s="303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304"/>
      <c r="CO30" s="305"/>
      <c r="CP30" s="305"/>
      <c r="CQ30" s="305"/>
      <c r="CR30" s="305"/>
      <c r="CS30" s="305"/>
      <c r="CT30" s="305"/>
      <c r="CU30" s="306"/>
      <c r="CV30" s="307"/>
      <c r="CW30" s="305"/>
      <c r="CX30" s="305"/>
      <c r="CY30" s="305"/>
      <c r="CZ30" s="305"/>
      <c r="DA30" s="305"/>
      <c r="DB30" s="305"/>
      <c r="DC30" s="305"/>
      <c r="DD30" s="305"/>
      <c r="DE30" s="306"/>
      <c r="DF30" s="308"/>
      <c r="DG30" s="309"/>
      <c r="DH30" s="309"/>
      <c r="DI30" s="309"/>
      <c r="DJ30" s="309"/>
      <c r="DK30" s="309"/>
      <c r="DL30" s="309"/>
      <c r="DM30" s="309"/>
      <c r="DN30" s="309"/>
      <c r="DO30" s="309"/>
      <c r="DP30" s="309"/>
      <c r="DQ30" s="309"/>
      <c r="DR30" s="310"/>
      <c r="DS30" s="308"/>
      <c r="DT30" s="309"/>
      <c r="DU30" s="309"/>
      <c r="DV30" s="309"/>
      <c r="DW30" s="309"/>
      <c r="DX30" s="309"/>
      <c r="DY30" s="309"/>
      <c r="DZ30" s="309"/>
      <c r="EA30" s="309"/>
      <c r="EB30" s="309"/>
      <c r="EC30" s="309"/>
      <c r="ED30" s="309"/>
      <c r="EE30" s="310"/>
      <c r="EF30" s="308"/>
      <c r="EG30" s="309"/>
      <c r="EH30" s="309"/>
      <c r="EI30" s="309"/>
      <c r="EJ30" s="309"/>
      <c r="EK30" s="309"/>
      <c r="EL30" s="309"/>
      <c r="EM30" s="309"/>
      <c r="EN30" s="309"/>
      <c r="EO30" s="309"/>
      <c r="EP30" s="309"/>
      <c r="EQ30" s="309"/>
      <c r="ER30" s="310"/>
      <c r="ES30" s="311"/>
      <c r="ET30" s="312"/>
      <c r="EU30" s="312"/>
      <c r="EV30" s="312"/>
      <c r="EW30" s="312"/>
      <c r="EX30" s="312"/>
      <c r="EY30" s="312"/>
      <c r="EZ30" s="312"/>
      <c r="FA30" s="312"/>
      <c r="FB30" s="312"/>
      <c r="FC30" s="312"/>
      <c r="FD30" s="312"/>
      <c r="FE30" s="313"/>
    </row>
    <row r="32" spans="9:96" ht="12.75">
      <c r="I32" s="18" t="s">
        <v>257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</row>
    <row r="33" spans="9:96" ht="12.75">
      <c r="I33" s="18" t="s">
        <v>258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57" t="s">
        <v>357</v>
      </c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18"/>
      <c r="BJ33" s="18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18"/>
      <c r="BX33" s="18"/>
      <c r="BY33" s="57" t="s">
        <v>358</v>
      </c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</row>
    <row r="34" spans="9:96" s="4" customFormat="1" ht="12.75"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314" t="s">
        <v>259</v>
      </c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4"/>
      <c r="BG34" s="314"/>
      <c r="BH34" s="314"/>
      <c r="BI34" s="18"/>
      <c r="BJ34" s="18"/>
      <c r="BK34" s="314" t="s">
        <v>22</v>
      </c>
      <c r="BL34" s="314"/>
      <c r="BM34" s="314"/>
      <c r="BN34" s="314"/>
      <c r="BO34" s="314"/>
      <c r="BP34" s="314"/>
      <c r="BQ34" s="314"/>
      <c r="BR34" s="314"/>
      <c r="BS34" s="314"/>
      <c r="BT34" s="314"/>
      <c r="BU34" s="314"/>
      <c r="BV34" s="314"/>
      <c r="BW34" s="18"/>
      <c r="BX34" s="18"/>
      <c r="BY34" s="314" t="s">
        <v>23</v>
      </c>
      <c r="BZ34" s="314"/>
      <c r="CA34" s="314"/>
      <c r="CB34" s="314"/>
      <c r="CC34" s="314"/>
      <c r="CD34" s="314"/>
      <c r="CE34" s="314"/>
      <c r="CF34" s="314"/>
      <c r="CG34" s="314"/>
      <c r="CH34" s="314"/>
      <c r="CI34" s="314"/>
      <c r="CJ34" s="314"/>
      <c r="CK34" s="314"/>
      <c r="CL34" s="314"/>
      <c r="CM34" s="314"/>
      <c r="CN34" s="314"/>
      <c r="CO34" s="314"/>
      <c r="CP34" s="314"/>
      <c r="CQ34" s="314"/>
      <c r="CR34" s="314"/>
    </row>
    <row r="35" spans="9:96" s="4" customFormat="1" ht="3" customHeight="1"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18"/>
      <c r="BJ35" s="18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18"/>
      <c r="BX35" s="18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9:96" ht="12.75">
      <c r="I36" s="18" t="s">
        <v>260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57" t="s">
        <v>342</v>
      </c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18"/>
      <c r="BF36" s="18"/>
      <c r="BG36" s="57" t="s">
        <v>343</v>
      </c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18"/>
      <c r="BZ36" s="18"/>
      <c r="CA36" s="45" t="s">
        <v>344</v>
      </c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</row>
    <row r="37" spans="9:96" s="4" customFormat="1" ht="12.75"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314" t="s">
        <v>259</v>
      </c>
      <c r="AN37" s="314"/>
      <c r="AO37" s="314"/>
      <c r="AP37" s="314"/>
      <c r="AQ37" s="314"/>
      <c r="AR37" s="314"/>
      <c r="AS37" s="314"/>
      <c r="AT37" s="314"/>
      <c r="AU37" s="314"/>
      <c r="AV37" s="314"/>
      <c r="AW37" s="314"/>
      <c r="AX37" s="314"/>
      <c r="AY37" s="314"/>
      <c r="AZ37" s="314"/>
      <c r="BA37" s="314"/>
      <c r="BB37" s="314"/>
      <c r="BC37" s="314"/>
      <c r="BD37" s="314"/>
      <c r="BE37" s="18"/>
      <c r="BF37" s="18"/>
      <c r="BG37" s="314" t="s">
        <v>261</v>
      </c>
      <c r="BH37" s="314"/>
      <c r="BI37" s="314"/>
      <c r="BJ37" s="314"/>
      <c r="BK37" s="314"/>
      <c r="BL37" s="314"/>
      <c r="BM37" s="314"/>
      <c r="BN37" s="314"/>
      <c r="BO37" s="314"/>
      <c r="BP37" s="314"/>
      <c r="BQ37" s="314"/>
      <c r="BR37" s="314"/>
      <c r="BS37" s="314"/>
      <c r="BT37" s="314"/>
      <c r="BU37" s="314"/>
      <c r="BV37" s="314"/>
      <c r="BW37" s="314"/>
      <c r="BX37" s="314"/>
      <c r="BY37" s="18"/>
      <c r="BZ37" s="18"/>
      <c r="CA37" s="62" t="s">
        <v>262</v>
      </c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</row>
    <row r="38" spans="9:96" s="4" customFormat="1" ht="3" customHeight="1"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18"/>
      <c r="BF38" s="18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18"/>
      <c r="BZ38" s="18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</row>
    <row r="39" spans="9:96" ht="12.75">
      <c r="I39" s="44" t="s">
        <v>24</v>
      </c>
      <c r="J39" s="44"/>
      <c r="K39" s="45" t="s">
        <v>371</v>
      </c>
      <c r="L39" s="45"/>
      <c r="M39" s="45"/>
      <c r="N39" s="59" t="s">
        <v>24</v>
      </c>
      <c r="O39" s="59"/>
      <c r="P39" s="18"/>
      <c r="Q39" s="45" t="s">
        <v>268</v>
      </c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4">
        <v>20</v>
      </c>
      <c r="AG39" s="44"/>
      <c r="AH39" s="44"/>
      <c r="AI39" s="46" t="s">
        <v>269</v>
      </c>
      <c r="AJ39" s="46"/>
      <c r="AK39" s="46"/>
      <c r="AL39" s="18" t="s">
        <v>6</v>
      </c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</row>
    <row r="40" spans="9:96" ht="13.5" thickBot="1"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</row>
    <row r="41" spans="1:91" ht="3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9"/>
    </row>
    <row r="42" spans="1:91" ht="11.25">
      <c r="A42" s="10" t="s">
        <v>263</v>
      </c>
      <c r="CM42" s="11"/>
    </row>
    <row r="43" spans="1:91" ht="11.25">
      <c r="A43" s="315"/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1"/>
      <c r="AL43" s="301"/>
      <c r="AM43" s="301"/>
      <c r="AN43" s="301"/>
      <c r="AO43" s="301"/>
      <c r="AP43" s="301"/>
      <c r="AQ43" s="301"/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  <c r="BB43" s="301"/>
      <c r="BC43" s="301"/>
      <c r="BD43" s="301"/>
      <c r="BE43" s="301"/>
      <c r="BF43" s="301"/>
      <c r="BG43" s="301"/>
      <c r="BH43" s="301"/>
      <c r="BI43" s="301"/>
      <c r="BJ43" s="301"/>
      <c r="BK43" s="301"/>
      <c r="BL43" s="301"/>
      <c r="BM43" s="301"/>
      <c r="BN43" s="301"/>
      <c r="BO43" s="301"/>
      <c r="BP43" s="301"/>
      <c r="BQ43" s="301"/>
      <c r="BR43" s="301"/>
      <c r="BS43" s="301"/>
      <c r="BT43" s="301"/>
      <c r="BU43" s="301"/>
      <c r="BV43" s="301"/>
      <c r="BW43" s="301"/>
      <c r="BX43" s="301"/>
      <c r="BY43" s="301"/>
      <c r="BZ43" s="301"/>
      <c r="CA43" s="301"/>
      <c r="CB43" s="301"/>
      <c r="CC43" s="301"/>
      <c r="CD43" s="301"/>
      <c r="CE43" s="301"/>
      <c r="CF43" s="301"/>
      <c r="CG43" s="301"/>
      <c r="CH43" s="301"/>
      <c r="CI43" s="301"/>
      <c r="CJ43" s="301"/>
      <c r="CK43" s="301"/>
      <c r="CL43" s="301"/>
      <c r="CM43" s="316"/>
    </row>
    <row r="44" spans="1:91" s="4" customFormat="1" ht="12.75">
      <c r="A44" s="317"/>
      <c r="B44" s="318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  <c r="AN44" s="318"/>
      <c r="AO44" s="318"/>
      <c r="AP44" s="318"/>
      <c r="AQ44" s="318"/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 s="318"/>
      <c r="BF44" s="318"/>
      <c r="BG44" s="318"/>
      <c r="BH44" s="318"/>
      <c r="BI44" s="318"/>
      <c r="BJ44" s="318"/>
      <c r="BK44" s="318"/>
      <c r="BL44" s="318"/>
      <c r="BM44" s="318"/>
      <c r="BN44" s="318"/>
      <c r="BO44" s="318"/>
      <c r="BP44" s="318"/>
      <c r="BQ44" s="318"/>
      <c r="BR44" s="318"/>
      <c r="BS44" s="318"/>
      <c r="BT44" s="318"/>
      <c r="BU44" s="318"/>
      <c r="BV44" s="318"/>
      <c r="BW44" s="318"/>
      <c r="BX44" s="318"/>
      <c r="BY44" s="318"/>
      <c r="BZ44" s="318"/>
      <c r="CA44" s="318"/>
      <c r="CB44" s="318"/>
      <c r="CC44" s="318"/>
      <c r="CD44" s="318"/>
      <c r="CE44" s="318"/>
      <c r="CF44" s="318"/>
      <c r="CG44" s="318"/>
      <c r="CH44" s="318"/>
      <c r="CI44" s="318"/>
      <c r="CJ44" s="318"/>
      <c r="CK44" s="318"/>
      <c r="CL44" s="318"/>
      <c r="CM44" s="319"/>
    </row>
    <row r="45" spans="1:91" s="4" customFormat="1" ht="6" customHeight="1">
      <c r="A45" s="1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13"/>
    </row>
    <row r="46" spans="1:91" ht="11.25">
      <c r="A46" s="315"/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AH46" s="301"/>
      <c r="AI46" s="301"/>
      <c r="AJ46" s="301"/>
      <c r="AK46" s="301"/>
      <c r="AL46" s="301"/>
      <c r="AM46" s="301"/>
      <c r="AN46" s="301"/>
      <c r="AO46" s="301"/>
      <c r="AP46" s="301"/>
      <c r="AQ46" s="301"/>
      <c r="AR46" s="301"/>
      <c r="AS46" s="301"/>
      <c r="AT46" s="301"/>
      <c r="AU46" s="301"/>
      <c r="AV46" s="301"/>
      <c r="AW46" s="301"/>
      <c r="AX46" s="301"/>
      <c r="AY46" s="301"/>
      <c r="AZ46" s="301"/>
      <c r="BA46" s="301"/>
      <c r="BB46" s="301"/>
      <c r="BC46" s="301"/>
      <c r="BD46" s="301"/>
      <c r="BE46" s="301"/>
      <c r="BF46" s="301"/>
      <c r="BG46" s="301"/>
      <c r="BH46" s="301"/>
      <c r="BI46" s="301"/>
      <c r="BJ46" s="301"/>
      <c r="BK46" s="301"/>
      <c r="BL46" s="301"/>
      <c r="BM46" s="301"/>
      <c r="BN46" s="301"/>
      <c r="BO46" s="301"/>
      <c r="BP46" s="301"/>
      <c r="BQ46" s="301"/>
      <c r="BR46" s="301"/>
      <c r="BS46" s="301"/>
      <c r="BT46" s="301"/>
      <c r="BU46" s="301"/>
      <c r="BV46" s="301"/>
      <c r="BW46" s="301"/>
      <c r="BX46" s="301"/>
      <c r="BY46" s="301"/>
      <c r="BZ46" s="301"/>
      <c r="CA46" s="301"/>
      <c r="CB46" s="301"/>
      <c r="CC46" s="301"/>
      <c r="CD46" s="301"/>
      <c r="CE46" s="301"/>
      <c r="CF46" s="301"/>
      <c r="CG46" s="301"/>
      <c r="CH46" s="301"/>
      <c r="CI46" s="301"/>
      <c r="CJ46" s="301"/>
      <c r="CK46" s="301"/>
      <c r="CL46" s="301"/>
      <c r="CM46" s="316"/>
    </row>
    <row r="47" spans="1:91" s="4" customFormat="1" ht="8.25">
      <c r="A47" s="320" t="s">
        <v>22</v>
      </c>
      <c r="B47" s="321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AH47" s="321" t="s">
        <v>23</v>
      </c>
      <c r="AI47" s="321"/>
      <c r="AJ47" s="321"/>
      <c r="AK47" s="321"/>
      <c r="AL47" s="321"/>
      <c r="AM47" s="321"/>
      <c r="AN47" s="321"/>
      <c r="AO47" s="321"/>
      <c r="AP47" s="321"/>
      <c r="AQ47" s="321"/>
      <c r="AR47" s="321"/>
      <c r="AS47" s="321"/>
      <c r="AT47" s="321"/>
      <c r="AU47" s="321"/>
      <c r="AV47" s="321"/>
      <c r="AW47" s="321"/>
      <c r="AX47" s="321"/>
      <c r="AY47" s="321"/>
      <c r="AZ47" s="321"/>
      <c r="BA47" s="321"/>
      <c r="BB47" s="321"/>
      <c r="BC47" s="321"/>
      <c r="BD47" s="321"/>
      <c r="BE47" s="321"/>
      <c r="BF47" s="321"/>
      <c r="BG47" s="321"/>
      <c r="BH47" s="321"/>
      <c r="BI47" s="321"/>
      <c r="BJ47" s="321"/>
      <c r="BK47" s="321"/>
      <c r="BL47" s="321"/>
      <c r="BM47" s="321"/>
      <c r="BN47" s="321"/>
      <c r="BO47" s="321"/>
      <c r="BP47" s="321"/>
      <c r="BQ47" s="321"/>
      <c r="BR47" s="321"/>
      <c r="BS47" s="321"/>
      <c r="BT47" s="321"/>
      <c r="BU47" s="321"/>
      <c r="BV47" s="321"/>
      <c r="BW47" s="321"/>
      <c r="BX47" s="321"/>
      <c r="BY47" s="321"/>
      <c r="BZ47" s="321"/>
      <c r="CA47" s="321"/>
      <c r="CB47" s="321"/>
      <c r="CC47" s="321"/>
      <c r="CD47" s="321"/>
      <c r="CE47" s="321"/>
      <c r="CF47" s="321"/>
      <c r="CG47" s="321"/>
      <c r="CH47" s="321"/>
      <c r="CI47" s="321"/>
      <c r="CJ47" s="321"/>
      <c r="CK47" s="321"/>
      <c r="CL47" s="321"/>
      <c r="CM47" s="322"/>
    </row>
    <row r="48" spans="1:91" ht="11.25">
      <c r="A48" s="10"/>
      <c r="CM48" s="11"/>
    </row>
    <row r="49" spans="1:91" ht="11.25">
      <c r="A49" s="323" t="s">
        <v>24</v>
      </c>
      <c r="B49" s="324"/>
      <c r="C49" s="95"/>
      <c r="D49" s="95"/>
      <c r="E49" s="95"/>
      <c r="F49" s="325" t="s">
        <v>24</v>
      </c>
      <c r="G49" s="32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324">
        <v>20</v>
      </c>
      <c r="Y49" s="324"/>
      <c r="Z49" s="324"/>
      <c r="AA49" s="326"/>
      <c r="AB49" s="326"/>
      <c r="AC49" s="326"/>
      <c r="AD49" s="1" t="s">
        <v>6</v>
      </c>
      <c r="CM49" s="11"/>
    </row>
    <row r="50" spans="1:91" ht="3" customHeight="1" thickBo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6"/>
    </row>
    <row r="51" spans="1:25" ht="11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</sheetData>
  <sheetProtection/>
  <mergeCells count="235">
    <mergeCell ref="A49:B49"/>
    <mergeCell ref="C49:E49"/>
    <mergeCell ref="F49:G49"/>
    <mergeCell ref="I49:W49"/>
    <mergeCell ref="X49:Z49"/>
    <mergeCell ref="AA49:AC49"/>
    <mergeCell ref="A43:CM43"/>
    <mergeCell ref="A44:CM44"/>
    <mergeCell ref="A46:Y46"/>
    <mergeCell ref="AH46:CM46"/>
    <mergeCell ref="A47:Y47"/>
    <mergeCell ref="AH47:CM47"/>
    <mergeCell ref="I39:J39"/>
    <mergeCell ref="K39:M39"/>
    <mergeCell ref="N39:O39"/>
    <mergeCell ref="Q39:AE39"/>
    <mergeCell ref="AF39:AH39"/>
    <mergeCell ref="AI39:AK39"/>
    <mergeCell ref="AM36:BD36"/>
    <mergeCell ref="BG36:BX36"/>
    <mergeCell ref="CA36:CR36"/>
    <mergeCell ref="AM37:BD37"/>
    <mergeCell ref="BG37:BX37"/>
    <mergeCell ref="CA37:CR37"/>
    <mergeCell ref="AQ33:BH33"/>
    <mergeCell ref="BK33:BV33"/>
    <mergeCell ref="BY33:CR33"/>
    <mergeCell ref="AQ34:BH34"/>
    <mergeCell ref="BK34:BV34"/>
    <mergeCell ref="BY34:CR34"/>
    <mergeCell ref="ES28:FE28"/>
    <mergeCell ref="A29:H30"/>
    <mergeCell ref="I29:CM29"/>
    <mergeCell ref="CN29:CU30"/>
    <mergeCell ref="CV29:DE30"/>
    <mergeCell ref="DF29:DR30"/>
    <mergeCell ref="DS29:EE30"/>
    <mergeCell ref="EF29:ER30"/>
    <mergeCell ref="ES29:FE30"/>
    <mergeCell ref="I30:CM30"/>
    <mergeCell ref="EF26:ER27"/>
    <mergeCell ref="ES26:FE27"/>
    <mergeCell ref="I27:CM27"/>
    <mergeCell ref="A28:H28"/>
    <mergeCell ref="I28:CM28"/>
    <mergeCell ref="CN28:CU28"/>
    <mergeCell ref="CV28:DE28"/>
    <mergeCell ref="DF28:DR28"/>
    <mergeCell ref="DS28:EE28"/>
    <mergeCell ref="EF28:ER28"/>
    <mergeCell ref="A26:H27"/>
    <mergeCell ref="I26:CM26"/>
    <mergeCell ref="CN26:CU27"/>
    <mergeCell ref="CV26:DE27"/>
    <mergeCell ref="DF26:DR27"/>
    <mergeCell ref="DS26:EE27"/>
    <mergeCell ref="EF24:ER24"/>
    <mergeCell ref="ES24:FE24"/>
    <mergeCell ref="A25:H25"/>
    <mergeCell ref="I25:CM25"/>
    <mergeCell ref="CN25:CU25"/>
    <mergeCell ref="CV25:DE25"/>
    <mergeCell ref="DF25:DR25"/>
    <mergeCell ref="DS25:EE25"/>
    <mergeCell ref="EF25:ER25"/>
    <mergeCell ref="ES25:FE25"/>
    <mergeCell ref="A24:H24"/>
    <mergeCell ref="I24:CM24"/>
    <mergeCell ref="CN24:CU24"/>
    <mergeCell ref="CV24:DE24"/>
    <mergeCell ref="DF24:DR24"/>
    <mergeCell ref="DS24:EE24"/>
    <mergeCell ref="EF22:ER22"/>
    <mergeCell ref="ES22:FE22"/>
    <mergeCell ref="A23:H23"/>
    <mergeCell ref="I23:CM23"/>
    <mergeCell ref="CN23:CU23"/>
    <mergeCell ref="CV23:DE23"/>
    <mergeCell ref="DF23:DR23"/>
    <mergeCell ref="DS23:EE23"/>
    <mergeCell ref="EF23:ER23"/>
    <mergeCell ref="ES23:FE23"/>
    <mergeCell ref="A22:H22"/>
    <mergeCell ref="I22:CM22"/>
    <mergeCell ref="CN22:CU22"/>
    <mergeCell ref="CV22:DE22"/>
    <mergeCell ref="DF22:DR22"/>
    <mergeCell ref="DS22:EE22"/>
    <mergeCell ref="EF20:ER20"/>
    <mergeCell ref="ES20:FE20"/>
    <mergeCell ref="A21:H21"/>
    <mergeCell ref="I21:CM21"/>
    <mergeCell ref="CN21:CU21"/>
    <mergeCell ref="CV21:DE21"/>
    <mergeCell ref="DF21:DR21"/>
    <mergeCell ref="DS21:EE21"/>
    <mergeCell ref="EF21:ER21"/>
    <mergeCell ref="ES21:FE21"/>
    <mergeCell ref="A20:H20"/>
    <mergeCell ref="I20:CM20"/>
    <mergeCell ref="CN20:CU20"/>
    <mergeCell ref="CV20:DE20"/>
    <mergeCell ref="DF20:DR20"/>
    <mergeCell ref="DS20:EE20"/>
    <mergeCell ref="EF18:ER18"/>
    <mergeCell ref="ES18:FE18"/>
    <mergeCell ref="A19:H19"/>
    <mergeCell ref="I19:CM19"/>
    <mergeCell ref="CN19:CU19"/>
    <mergeCell ref="CV19:DE19"/>
    <mergeCell ref="DF19:DR19"/>
    <mergeCell ref="DS19:EE19"/>
    <mergeCell ref="EF19:ER19"/>
    <mergeCell ref="ES19:FE19"/>
    <mergeCell ref="A18:H18"/>
    <mergeCell ref="I18:CM18"/>
    <mergeCell ref="CN18:CU18"/>
    <mergeCell ref="CV18:DE18"/>
    <mergeCell ref="DF18:DR18"/>
    <mergeCell ref="DS18:EE18"/>
    <mergeCell ref="EF16:ER16"/>
    <mergeCell ref="ES16:FE16"/>
    <mergeCell ref="A17:H17"/>
    <mergeCell ref="I17:CM17"/>
    <mergeCell ref="CN17:CU17"/>
    <mergeCell ref="CV17:DE17"/>
    <mergeCell ref="DF17:DR17"/>
    <mergeCell ref="DS17:EE17"/>
    <mergeCell ref="EF17:ER17"/>
    <mergeCell ref="ES17:FE17"/>
    <mergeCell ref="A16:H16"/>
    <mergeCell ref="I16:CM16"/>
    <mergeCell ref="CN16:CU16"/>
    <mergeCell ref="CV16:DE16"/>
    <mergeCell ref="DF16:DR16"/>
    <mergeCell ref="DS16:EE16"/>
    <mergeCell ref="EF14:ER14"/>
    <mergeCell ref="ES14:FE14"/>
    <mergeCell ref="A15:H15"/>
    <mergeCell ref="I15:CM15"/>
    <mergeCell ref="CN15:CU15"/>
    <mergeCell ref="CV15:DE15"/>
    <mergeCell ref="DF15:DR15"/>
    <mergeCell ref="DS15:EE15"/>
    <mergeCell ref="EF15:ER15"/>
    <mergeCell ref="ES15:FE15"/>
    <mergeCell ref="A14:H14"/>
    <mergeCell ref="I14:CM14"/>
    <mergeCell ref="CN14:CU14"/>
    <mergeCell ref="CV14:DE14"/>
    <mergeCell ref="DF14:DR14"/>
    <mergeCell ref="DS14:EE14"/>
    <mergeCell ref="EF12:ER12"/>
    <mergeCell ref="ES12:FE12"/>
    <mergeCell ref="A13:H13"/>
    <mergeCell ref="I13:CM13"/>
    <mergeCell ref="CN13:CU13"/>
    <mergeCell ref="CV13:DE13"/>
    <mergeCell ref="DF13:DR13"/>
    <mergeCell ref="DS13:EE13"/>
    <mergeCell ref="EF13:ER13"/>
    <mergeCell ref="ES13:FE13"/>
    <mergeCell ref="A12:H12"/>
    <mergeCell ref="I12:CM12"/>
    <mergeCell ref="CN12:CU12"/>
    <mergeCell ref="CV12:DE12"/>
    <mergeCell ref="DF12:DR12"/>
    <mergeCell ref="DS12:EE12"/>
    <mergeCell ref="EF10:ER10"/>
    <mergeCell ref="ES10:FE10"/>
    <mergeCell ref="A11:H11"/>
    <mergeCell ref="I11:CM11"/>
    <mergeCell ref="CN11:CU11"/>
    <mergeCell ref="CV11:DE11"/>
    <mergeCell ref="DF11:DR11"/>
    <mergeCell ref="DS11:EE11"/>
    <mergeCell ref="EF11:ER11"/>
    <mergeCell ref="ES11:FE11"/>
    <mergeCell ref="A10:H10"/>
    <mergeCell ref="I10:CM10"/>
    <mergeCell ref="CN10:CU10"/>
    <mergeCell ref="CV10:DE10"/>
    <mergeCell ref="DF10:DR10"/>
    <mergeCell ref="DS10:EE10"/>
    <mergeCell ref="EF8:ER8"/>
    <mergeCell ref="ES8:FE8"/>
    <mergeCell ref="A9:H9"/>
    <mergeCell ref="I9:CM9"/>
    <mergeCell ref="CN9:CU9"/>
    <mergeCell ref="CV9:DE9"/>
    <mergeCell ref="DF9:DR9"/>
    <mergeCell ref="DS9:EE9"/>
    <mergeCell ref="EF9:ER9"/>
    <mergeCell ref="ES9:FE9"/>
    <mergeCell ref="A8:H8"/>
    <mergeCell ref="I8:CM8"/>
    <mergeCell ref="CN8:CU8"/>
    <mergeCell ref="CV8:DE8"/>
    <mergeCell ref="DF8:DR8"/>
    <mergeCell ref="DS8:EE8"/>
    <mergeCell ref="ES6:FE6"/>
    <mergeCell ref="A7:H7"/>
    <mergeCell ref="I7:CM7"/>
    <mergeCell ref="CN7:CU7"/>
    <mergeCell ref="CV7:DE7"/>
    <mergeCell ref="DF7:DR7"/>
    <mergeCell ref="DS7:EE7"/>
    <mergeCell ref="EF7:ER7"/>
    <mergeCell ref="ES7:FE7"/>
    <mergeCell ref="DF5:DR5"/>
    <mergeCell ref="DS5:EE5"/>
    <mergeCell ref="EF5:ER5"/>
    <mergeCell ref="A6:H6"/>
    <mergeCell ref="I6:CM6"/>
    <mergeCell ref="CN6:CU6"/>
    <mergeCell ref="CV6:DE6"/>
    <mergeCell ref="DF6:DR6"/>
    <mergeCell ref="DS6:EE6"/>
    <mergeCell ref="EF6:ER6"/>
    <mergeCell ref="DY4:EA4"/>
    <mergeCell ref="EB4:EE4"/>
    <mergeCell ref="EF4:EK4"/>
    <mergeCell ref="EL4:EN4"/>
    <mergeCell ref="EO4:ER4"/>
    <mergeCell ref="ES4:FE5"/>
    <mergeCell ref="B1:FD1"/>
    <mergeCell ref="A3:H5"/>
    <mergeCell ref="I3:CM5"/>
    <mergeCell ref="CN3:CU5"/>
    <mergeCell ref="CV3:DE5"/>
    <mergeCell ref="DF3:FE3"/>
    <mergeCell ref="DF4:DK4"/>
    <mergeCell ref="DL4:DN4"/>
    <mergeCell ref="DO4:DR4"/>
    <mergeCell ref="DS4:DX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94"/>
  <sheetViews>
    <sheetView tabSelected="1" workbookViewId="0" topLeftCell="A1">
      <selection activeCell="DF7" sqref="DF7:DR9"/>
    </sheetView>
  </sheetViews>
  <sheetFormatPr defaultColWidth="0.875" defaultRowHeight="12.75"/>
  <cols>
    <col min="1" max="121" width="0.875" style="1" customWidth="1"/>
    <col min="122" max="122" width="3.875" style="1" customWidth="1"/>
    <col min="123" max="134" width="0.875" style="1" customWidth="1"/>
    <col min="135" max="135" width="5.00390625" style="1" customWidth="1"/>
    <col min="136" max="147" width="0.875" style="1" customWidth="1"/>
    <col min="148" max="148" width="6.00390625" style="1" customWidth="1"/>
    <col min="149" max="16384" width="0.875" style="1" customWidth="1"/>
  </cols>
  <sheetData>
    <row r="1" spans="1:161" s="6" customFormat="1" ht="15.75">
      <c r="A1" s="52" t="s">
        <v>334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</row>
    <row r="3" spans="1:161" ht="11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7"/>
      <c r="BX3" s="238" t="s">
        <v>2</v>
      </c>
      <c r="BY3" s="239"/>
      <c r="BZ3" s="239"/>
      <c r="CA3" s="239"/>
      <c r="CB3" s="239"/>
      <c r="CC3" s="239"/>
      <c r="CD3" s="239"/>
      <c r="CE3" s="244"/>
      <c r="CF3" s="238" t="s">
        <v>3</v>
      </c>
      <c r="CG3" s="239"/>
      <c r="CH3" s="239"/>
      <c r="CI3" s="239"/>
      <c r="CJ3" s="239"/>
      <c r="CK3" s="239"/>
      <c r="CL3" s="239"/>
      <c r="CM3" s="239"/>
      <c r="CN3" s="239"/>
      <c r="CO3" s="239"/>
      <c r="CP3" s="239"/>
      <c r="CQ3" s="239"/>
      <c r="CR3" s="244"/>
      <c r="CS3" s="238" t="s">
        <v>4</v>
      </c>
      <c r="CT3" s="239"/>
      <c r="CU3" s="239"/>
      <c r="CV3" s="239"/>
      <c r="CW3" s="239"/>
      <c r="CX3" s="239"/>
      <c r="CY3" s="239"/>
      <c r="CZ3" s="239"/>
      <c r="DA3" s="239"/>
      <c r="DB3" s="239"/>
      <c r="DC3" s="239"/>
      <c r="DD3" s="239"/>
      <c r="DE3" s="244"/>
      <c r="DF3" s="66" t="s">
        <v>11</v>
      </c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</row>
    <row r="4" spans="1:161" ht="11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40"/>
      <c r="BX4" s="245"/>
      <c r="BY4" s="246"/>
      <c r="BZ4" s="246"/>
      <c r="CA4" s="246"/>
      <c r="CB4" s="246"/>
      <c r="CC4" s="246"/>
      <c r="CD4" s="246"/>
      <c r="CE4" s="247"/>
      <c r="CF4" s="245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6"/>
      <c r="CR4" s="247"/>
      <c r="CS4" s="245"/>
      <c r="CT4" s="246"/>
      <c r="CU4" s="246"/>
      <c r="CV4" s="246"/>
      <c r="CW4" s="246"/>
      <c r="CX4" s="246"/>
      <c r="CY4" s="246"/>
      <c r="CZ4" s="246"/>
      <c r="DA4" s="246"/>
      <c r="DB4" s="246"/>
      <c r="DC4" s="246"/>
      <c r="DD4" s="246"/>
      <c r="DE4" s="247"/>
      <c r="DF4" s="236" t="s">
        <v>5</v>
      </c>
      <c r="DG4" s="237"/>
      <c r="DH4" s="237"/>
      <c r="DI4" s="237"/>
      <c r="DJ4" s="237"/>
      <c r="DK4" s="237"/>
      <c r="DL4" s="233" t="s">
        <v>364</v>
      </c>
      <c r="DM4" s="233"/>
      <c r="DN4" s="233"/>
      <c r="DO4" s="234" t="s">
        <v>6</v>
      </c>
      <c r="DP4" s="234"/>
      <c r="DQ4" s="234"/>
      <c r="DR4" s="235"/>
      <c r="DS4" s="236" t="s">
        <v>5</v>
      </c>
      <c r="DT4" s="237"/>
      <c r="DU4" s="237"/>
      <c r="DV4" s="237"/>
      <c r="DW4" s="237"/>
      <c r="DX4" s="237"/>
      <c r="DY4" s="233" t="s">
        <v>363</v>
      </c>
      <c r="DZ4" s="233"/>
      <c r="EA4" s="233"/>
      <c r="EB4" s="234" t="s">
        <v>6</v>
      </c>
      <c r="EC4" s="234"/>
      <c r="ED4" s="234"/>
      <c r="EE4" s="235"/>
      <c r="EF4" s="236" t="s">
        <v>5</v>
      </c>
      <c r="EG4" s="237"/>
      <c r="EH4" s="237"/>
      <c r="EI4" s="237"/>
      <c r="EJ4" s="237"/>
      <c r="EK4" s="237"/>
      <c r="EL4" s="233" t="s">
        <v>370</v>
      </c>
      <c r="EM4" s="233"/>
      <c r="EN4" s="233"/>
      <c r="EO4" s="234" t="s">
        <v>6</v>
      </c>
      <c r="EP4" s="234"/>
      <c r="EQ4" s="234"/>
      <c r="ER4" s="235"/>
      <c r="ES4" s="238" t="s">
        <v>10</v>
      </c>
      <c r="ET4" s="239"/>
      <c r="EU4" s="239"/>
      <c r="EV4" s="239"/>
      <c r="EW4" s="239"/>
      <c r="EX4" s="239"/>
      <c r="EY4" s="239"/>
      <c r="EZ4" s="239"/>
      <c r="FA4" s="239"/>
      <c r="FB4" s="239"/>
      <c r="FC4" s="239"/>
      <c r="FD4" s="239"/>
      <c r="FE4" s="239"/>
    </row>
    <row r="5" spans="1:161" ht="39" customHeigh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3"/>
      <c r="BX5" s="240"/>
      <c r="BY5" s="241"/>
      <c r="BZ5" s="241"/>
      <c r="CA5" s="241"/>
      <c r="CB5" s="241"/>
      <c r="CC5" s="241"/>
      <c r="CD5" s="241"/>
      <c r="CE5" s="248"/>
      <c r="CF5" s="240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8"/>
      <c r="CS5" s="240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8"/>
      <c r="DF5" s="227" t="s">
        <v>7</v>
      </c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9"/>
      <c r="DS5" s="227" t="s">
        <v>8</v>
      </c>
      <c r="DT5" s="228"/>
      <c r="DU5" s="228"/>
      <c r="DV5" s="228"/>
      <c r="DW5" s="228"/>
      <c r="DX5" s="228"/>
      <c r="DY5" s="228"/>
      <c r="DZ5" s="228"/>
      <c r="EA5" s="228"/>
      <c r="EB5" s="228"/>
      <c r="EC5" s="228"/>
      <c r="ED5" s="228"/>
      <c r="EE5" s="229"/>
      <c r="EF5" s="227" t="s">
        <v>9</v>
      </c>
      <c r="EG5" s="228"/>
      <c r="EH5" s="228"/>
      <c r="EI5" s="228"/>
      <c r="EJ5" s="228"/>
      <c r="EK5" s="228"/>
      <c r="EL5" s="228"/>
      <c r="EM5" s="228"/>
      <c r="EN5" s="228"/>
      <c r="EO5" s="228"/>
      <c r="EP5" s="228"/>
      <c r="EQ5" s="228"/>
      <c r="ER5" s="229"/>
      <c r="ES5" s="240"/>
      <c r="ET5" s="241"/>
      <c r="EU5" s="241"/>
      <c r="EV5" s="241"/>
      <c r="EW5" s="241"/>
      <c r="EX5" s="241"/>
      <c r="EY5" s="241"/>
      <c r="EZ5" s="241"/>
      <c r="FA5" s="241"/>
      <c r="FB5" s="241"/>
      <c r="FC5" s="241"/>
      <c r="FD5" s="241"/>
      <c r="FE5" s="241"/>
    </row>
    <row r="6" spans="1:161" ht="12" thickBot="1">
      <c r="A6" s="230" t="s">
        <v>12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1"/>
      <c r="BX6" s="222" t="s">
        <v>13</v>
      </c>
      <c r="BY6" s="223"/>
      <c r="BZ6" s="223"/>
      <c r="CA6" s="223"/>
      <c r="CB6" s="223"/>
      <c r="CC6" s="223"/>
      <c r="CD6" s="223"/>
      <c r="CE6" s="232"/>
      <c r="CF6" s="222" t="s">
        <v>14</v>
      </c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32"/>
      <c r="CS6" s="222" t="s">
        <v>15</v>
      </c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32"/>
      <c r="DF6" s="222" t="s">
        <v>16</v>
      </c>
      <c r="DG6" s="223"/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32"/>
      <c r="DS6" s="222" t="s">
        <v>17</v>
      </c>
      <c r="DT6" s="223"/>
      <c r="DU6" s="223"/>
      <c r="DV6" s="223"/>
      <c r="DW6" s="223"/>
      <c r="DX6" s="223"/>
      <c r="DY6" s="223"/>
      <c r="DZ6" s="223"/>
      <c r="EA6" s="223"/>
      <c r="EB6" s="223"/>
      <c r="EC6" s="223"/>
      <c r="ED6" s="223"/>
      <c r="EE6" s="232"/>
      <c r="EF6" s="222" t="s">
        <v>18</v>
      </c>
      <c r="EG6" s="223"/>
      <c r="EH6" s="223"/>
      <c r="EI6" s="223"/>
      <c r="EJ6" s="223"/>
      <c r="EK6" s="223"/>
      <c r="EL6" s="223"/>
      <c r="EM6" s="223"/>
      <c r="EN6" s="223"/>
      <c r="EO6" s="223"/>
      <c r="EP6" s="223"/>
      <c r="EQ6" s="223"/>
      <c r="ER6" s="232"/>
      <c r="ES6" s="222" t="s">
        <v>19</v>
      </c>
      <c r="ET6" s="223"/>
      <c r="EU6" s="223"/>
      <c r="EV6" s="223"/>
      <c r="EW6" s="223"/>
      <c r="EX6" s="223"/>
      <c r="EY6" s="223"/>
      <c r="EZ6" s="223"/>
      <c r="FA6" s="223"/>
      <c r="FB6" s="223"/>
      <c r="FC6" s="223"/>
      <c r="FD6" s="223"/>
      <c r="FE6" s="223"/>
    </row>
    <row r="7" spans="1:161" ht="19.5" customHeight="1">
      <c r="A7" s="221" t="s">
        <v>40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9" t="s">
        <v>41</v>
      </c>
      <c r="BY7" s="30"/>
      <c r="BZ7" s="30"/>
      <c r="CA7" s="30"/>
      <c r="CB7" s="30"/>
      <c r="CC7" s="30"/>
      <c r="CD7" s="30"/>
      <c r="CE7" s="105"/>
      <c r="CF7" s="106" t="s">
        <v>42</v>
      </c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8"/>
      <c r="CS7" s="106" t="s">
        <v>42</v>
      </c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8"/>
      <c r="DF7" s="224">
        <f>'мб осн'!DF7+'232'!DF7+внеб!DF7</f>
        <v>64471.35</v>
      </c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6"/>
      <c r="DS7" s="224">
        <f>'мб осн'!DS7+'232'!DS7+внеб!DS7</f>
        <v>0</v>
      </c>
      <c r="DT7" s="225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6"/>
      <c r="EF7" s="224">
        <f>'мб осн'!EF7+'232'!EF7+внеб!EF7</f>
        <v>0</v>
      </c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6"/>
      <c r="ES7" s="224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26"/>
    </row>
    <row r="8" spans="1:161" ht="12.75" customHeight="1">
      <c r="A8" s="221" t="s">
        <v>43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6" t="s">
        <v>44</v>
      </c>
      <c r="BY8" s="27"/>
      <c r="BZ8" s="27"/>
      <c r="CA8" s="27"/>
      <c r="CB8" s="27"/>
      <c r="CC8" s="27"/>
      <c r="CD8" s="27"/>
      <c r="CE8" s="71"/>
      <c r="CF8" s="72" t="s">
        <v>42</v>
      </c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4"/>
      <c r="CS8" s="72" t="s">
        <v>42</v>
      </c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4"/>
      <c r="DF8" s="63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5"/>
      <c r="DS8" s="63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5"/>
      <c r="EF8" s="63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5"/>
      <c r="ES8" s="63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211"/>
    </row>
    <row r="9" spans="1:161" ht="24" customHeight="1">
      <c r="A9" s="140" t="s">
        <v>45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212" t="s">
        <v>46</v>
      </c>
      <c r="BY9" s="213"/>
      <c r="BZ9" s="213"/>
      <c r="CA9" s="213"/>
      <c r="CB9" s="213"/>
      <c r="CC9" s="213"/>
      <c r="CD9" s="213"/>
      <c r="CE9" s="214"/>
      <c r="CF9" s="215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4"/>
      <c r="CS9" s="216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8"/>
      <c r="DF9" s="134">
        <f>DF10+DF13+DF17+DF20+DF23+DF28+DF32+DF16</f>
        <v>52690871.67</v>
      </c>
      <c r="DG9" s="219"/>
      <c r="DH9" s="219"/>
      <c r="DI9" s="219"/>
      <c r="DJ9" s="219"/>
      <c r="DK9" s="219"/>
      <c r="DL9" s="219"/>
      <c r="DM9" s="219"/>
      <c r="DN9" s="219"/>
      <c r="DO9" s="219"/>
      <c r="DP9" s="219"/>
      <c r="DQ9" s="219"/>
      <c r="DR9" s="220"/>
      <c r="DS9" s="134">
        <f>DS10+DS13+DS17+DS20+DS23+DS28+DS32+DS16</f>
        <v>60975576.67</v>
      </c>
      <c r="DT9" s="219"/>
      <c r="DU9" s="219"/>
      <c r="DV9" s="219"/>
      <c r="DW9" s="219"/>
      <c r="DX9" s="219"/>
      <c r="DY9" s="219"/>
      <c r="DZ9" s="219"/>
      <c r="EA9" s="219"/>
      <c r="EB9" s="219"/>
      <c r="EC9" s="219"/>
      <c r="ED9" s="219"/>
      <c r="EE9" s="220"/>
      <c r="EF9" s="134">
        <f>EF10+EF13+EF17+EF20+EF23+EF28+EF32+EF16</f>
        <v>54870557.93</v>
      </c>
      <c r="EG9" s="219"/>
      <c r="EH9" s="219"/>
      <c r="EI9" s="219"/>
      <c r="EJ9" s="219"/>
      <c r="EK9" s="219"/>
      <c r="EL9" s="219"/>
      <c r="EM9" s="219"/>
      <c r="EN9" s="219"/>
      <c r="EO9" s="219"/>
      <c r="EP9" s="219"/>
      <c r="EQ9" s="219"/>
      <c r="ER9" s="220"/>
      <c r="ES9" s="134">
        <f>ES10+ES13+ES17+ES20+ES23+ES28+ES32</f>
        <v>0</v>
      </c>
      <c r="ET9" s="219"/>
      <c r="EU9" s="219"/>
      <c r="EV9" s="219"/>
      <c r="EW9" s="219"/>
      <c r="EX9" s="219"/>
      <c r="EY9" s="219"/>
      <c r="EZ9" s="219"/>
      <c r="FA9" s="219"/>
      <c r="FB9" s="219"/>
      <c r="FC9" s="219"/>
      <c r="FD9" s="219"/>
      <c r="FE9" s="220"/>
    </row>
    <row r="10" spans="1:161" ht="22.5" customHeight="1">
      <c r="A10" s="209" t="s">
        <v>47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154" t="s">
        <v>48</v>
      </c>
      <c r="BY10" s="155"/>
      <c r="BZ10" s="155"/>
      <c r="CA10" s="155"/>
      <c r="CB10" s="155"/>
      <c r="CC10" s="155"/>
      <c r="CD10" s="155"/>
      <c r="CE10" s="156"/>
      <c r="CF10" s="157" t="s">
        <v>49</v>
      </c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9"/>
      <c r="CS10" s="157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9"/>
      <c r="DF10" s="148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50"/>
      <c r="DS10" s="148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50"/>
      <c r="EF10" s="148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50"/>
      <c r="ES10" s="148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51"/>
    </row>
    <row r="11" spans="1:161" ht="11.25">
      <c r="A11" s="189" t="s">
        <v>50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75" t="s">
        <v>51</v>
      </c>
      <c r="BY11" s="176"/>
      <c r="BZ11" s="176"/>
      <c r="CA11" s="176"/>
      <c r="CB11" s="176"/>
      <c r="CC11" s="176"/>
      <c r="CD11" s="176"/>
      <c r="CE11" s="177"/>
      <c r="CF11" s="181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3"/>
      <c r="CS11" s="181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3"/>
      <c r="DF11" s="163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5"/>
      <c r="DS11" s="163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5"/>
      <c r="EF11" s="163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5"/>
      <c r="ES11" s="163"/>
      <c r="ET11" s="164"/>
      <c r="EU11" s="164"/>
      <c r="EV11" s="164"/>
      <c r="EW11" s="164"/>
      <c r="EX11" s="164"/>
      <c r="EY11" s="164"/>
      <c r="EZ11" s="164"/>
      <c r="FA11" s="164"/>
      <c r="FB11" s="164"/>
      <c r="FC11" s="164"/>
      <c r="FD11" s="164"/>
      <c r="FE11" s="169"/>
    </row>
    <row r="12" spans="1:161" ht="12" thickBot="1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8"/>
      <c r="BX12" s="199"/>
      <c r="BY12" s="200"/>
      <c r="BZ12" s="200"/>
      <c r="CA12" s="200"/>
      <c r="CB12" s="200"/>
      <c r="CC12" s="200"/>
      <c r="CD12" s="200"/>
      <c r="CE12" s="201"/>
      <c r="CF12" s="202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4"/>
      <c r="CS12" s="202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4"/>
      <c r="DF12" s="205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7"/>
      <c r="DS12" s="205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7"/>
      <c r="EF12" s="205"/>
      <c r="EG12" s="206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7"/>
      <c r="ES12" s="205"/>
      <c r="ET12" s="206"/>
      <c r="EU12" s="206"/>
      <c r="EV12" s="206"/>
      <c r="EW12" s="206"/>
      <c r="EX12" s="206"/>
      <c r="EY12" s="206"/>
      <c r="EZ12" s="206"/>
      <c r="FA12" s="206"/>
      <c r="FB12" s="206"/>
      <c r="FC12" s="206"/>
      <c r="FD12" s="206"/>
      <c r="FE12" s="208"/>
    </row>
    <row r="13" spans="1:161" ht="21" customHeight="1">
      <c r="A13" s="160" t="s">
        <v>52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2"/>
      <c r="BX13" s="193" t="s">
        <v>53</v>
      </c>
      <c r="BY13" s="194"/>
      <c r="BZ13" s="194"/>
      <c r="CA13" s="194"/>
      <c r="CB13" s="194"/>
      <c r="CC13" s="194"/>
      <c r="CD13" s="194"/>
      <c r="CE13" s="195"/>
      <c r="CF13" s="196" t="s">
        <v>54</v>
      </c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8"/>
      <c r="CS13" s="196" t="s">
        <v>102</v>
      </c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8"/>
      <c r="DF13" s="190">
        <f>DF14+DF15</f>
        <v>46985759.35</v>
      </c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2"/>
      <c r="DS13" s="190">
        <f>DS14+DS15</f>
        <v>54206474.35</v>
      </c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2"/>
      <c r="EF13" s="190">
        <f>EF14+EF15</f>
        <v>48299941.35</v>
      </c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2"/>
      <c r="ES13" s="190">
        <f>ES14+ES15</f>
        <v>0</v>
      </c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2"/>
    </row>
    <row r="14" spans="1:161" ht="33.75" customHeight="1">
      <c r="A14" s="152" t="s">
        <v>55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4" t="s">
        <v>56</v>
      </c>
      <c r="BY14" s="155"/>
      <c r="BZ14" s="155"/>
      <c r="CA14" s="155"/>
      <c r="CB14" s="155"/>
      <c r="CC14" s="155"/>
      <c r="CD14" s="155"/>
      <c r="CE14" s="156"/>
      <c r="CF14" s="157" t="s">
        <v>54</v>
      </c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9"/>
      <c r="CS14" s="157" t="s">
        <v>102</v>
      </c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9"/>
      <c r="DF14" s="148">
        <f>'мб осн'!DF14+'232'!DF14+++внеб!DF14+'мб озд'!DF14:DR14+'мб пит'!DF14:DR14+'кб пит'!DF14:DR14+'кл.рук'!DF14</f>
        <v>46985759.35</v>
      </c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50"/>
      <c r="DS14" s="148">
        <f>'мб осн'!DS14+'232'!DS14+++внеб!DS14+'мб озд'!DS14:EE14+'мб пит'!DS14:EE14+'кб пит'!DS14:EE14+'кл.рук'!DS14</f>
        <v>54206474.35</v>
      </c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50"/>
      <c r="EF14" s="148">
        <f>'мб осн'!EF14+'232'!EF14+++внеб!EF14+'мб озд'!EF14:ER14+'мб пит'!EF14:ER14+'кб пит'!EF14:ER14+'кл.рук'!EF14</f>
        <v>48299941.35</v>
      </c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50"/>
      <c r="ES14" s="148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51"/>
    </row>
    <row r="15" spans="1:161" ht="22.5" customHeight="1">
      <c r="A15" s="152" t="s">
        <v>58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4" t="s">
        <v>57</v>
      </c>
      <c r="BY15" s="155"/>
      <c r="BZ15" s="155"/>
      <c r="CA15" s="155"/>
      <c r="CB15" s="155"/>
      <c r="CC15" s="155"/>
      <c r="CD15" s="155"/>
      <c r="CE15" s="156"/>
      <c r="CF15" s="157" t="s">
        <v>54</v>
      </c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9"/>
      <c r="CS15" s="157" t="s">
        <v>102</v>
      </c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9"/>
      <c r="DF15" s="148">
        <f>'мб осн'!DF15+'232'!DF15+++внеб!DF15</f>
        <v>0</v>
      </c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50"/>
      <c r="DS15" s="148">
        <f>'мб осн'!DS15+'232'!DS15+++внеб!DS15</f>
        <v>0</v>
      </c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50"/>
      <c r="EF15" s="148">
        <f>'мб осн'!EF15+'232'!EF15+++внеб!EF15</f>
        <v>0</v>
      </c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50"/>
      <c r="ES15" s="148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51"/>
    </row>
    <row r="16" spans="1:161" ht="21.75" customHeight="1">
      <c r="A16" s="160" t="s">
        <v>272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2"/>
      <c r="BX16" s="154" t="s">
        <v>273</v>
      </c>
      <c r="BY16" s="155"/>
      <c r="BZ16" s="155"/>
      <c r="CA16" s="155"/>
      <c r="CB16" s="155"/>
      <c r="CC16" s="155"/>
      <c r="CD16" s="155"/>
      <c r="CE16" s="156"/>
      <c r="CF16" s="157" t="s">
        <v>54</v>
      </c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9"/>
      <c r="CS16" s="157" t="s">
        <v>102</v>
      </c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9"/>
      <c r="DF16" s="148">
        <f>'мб осн'!DF16+'232'!DF16+++внеб!DF16</f>
        <v>2292915</v>
      </c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50"/>
      <c r="DS16" s="148">
        <f>'мб осн'!DS16+'232'!DS16+++внеб!DS16</f>
        <v>2292915</v>
      </c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50"/>
      <c r="EF16" s="148">
        <f>'мб осн'!EF16+'232'!EF16+++внеб!EF16</f>
        <v>2292915</v>
      </c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50"/>
      <c r="ES16" s="148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51"/>
    </row>
    <row r="17" spans="1:161" ht="20.25" customHeight="1">
      <c r="A17" s="160" t="s">
        <v>59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2"/>
      <c r="BX17" s="154" t="s">
        <v>60</v>
      </c>
      <c r="BY17" s="155"/>
      <c r="BZ17" s="155"/>
      <c r="CA17" s="155"/>
      <c r="CB17" s="155"/>
      <c r="CC17" s="155"/>
      <c r="CD17" s="155"/>
      <c r="CE17" s="156"/>
      <c r="CF17" s="157" t="s">
        <v>61</v>
      </c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9"/>
      <c r="CS17" s="157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9"/>
      <c r="DF17" s="148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50"/>
      <c r="DS17" s="148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50"/>
      <c r="EF17" s="148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50"/>
      <c r="ES17" s="148"/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51"/>
    </row>
    <row r="18" spans="1:161" ht="10.5" customHeight="1">
      <c r="A18" s="189" t="s">
        <v>50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75" t="s">
        <v>62</v>
      </c>
      <c r="BY18" s="176"/>
      <c r="BZ18" s="176"/>
      <c r="CA18" s="176"/>
      <c r="CB18" s="176"/>
      <c r="CC18" s="176"/>
      <c r="CD18" s="176"/>
      <c r="CE18" s="177"/>
      <c r="CF18" s="181" t="s">
        <v>61</v>
      </c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3"/>
      <c r="CS18" s="181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3"/>
      <c r="DF18" s="163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5"/>
      <c r="DS18" s="163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5"/>
      <c r="EF18" s="163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5"/>
      <c r="ES18" s="163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9"/>
    </row>
    <row r="19" spans="1:161" ht="10.5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8"/>
      <c r="BX19" s="178"/>
      <c r="BY19" s="179"/>
      <c r="BZ19" s="179"/>
      <c r="CA19" s="179"/>
      <c r="CB19" s="179"/>
      <c r="CC19" s="179"/>
      <c r="CD19" s="179"/>
      <c r="CE19" s="180"/>
      <c r="CF19" s="184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6"/>
      <c r="CS19" s="184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6"/>
      <c r="DF19" s="166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8"/>
      <c r="DS19" s="166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8"/>
      <c r="EF19" s="166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8"/>
      <c r="ES19" s="166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70"/>
    </row>
    <row r="20" spans="1:161" ht="10.5" customHeight="1">
      <c r="A20" s="160" t="s">
        <v>63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2"/>
      <c r="BX20" s="154" t="s">
        <v>64</v>
      </c>
      <c r="BY20" s="155"/>
      <c r="BZ20" s="155"/>
      <c r="CA20" s="155"/>
      <c r="CB20" s="155"/>
      <c r="CC20" s="155"/>
      <c r="CD20" s="155"/>
      <c r="CE20" s="156"/>
      <c r="CF20" s="157" t="s">
        <v>65</v>
      </c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9"/>
      <c r="CS20" s="157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9"/>
      <c r="DF20" s="148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50"/>
      <c r="DS20" s="148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50"/>
      <c r="EF20" s="148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50"/>
      <c r="ES20" s="148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51"/>
    </row>
    <row r="21" spans="1:161" ht="10.5" customHeight="1">
      <c r="A21" s="174" t="s">
        <v>50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5"/>
      <c r="BY21" s="176"/>
      <c r="BZ21" s="176"/>
      <c r="CA21" s="176"/>
      <c r="CB21" s="176"/>
      <c r="CC21" s="176"/>
      <c r="CD21" s="176"/>
      <c r="CE21" s="177"/>
      <c r="CF21" s="181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3"/>
      <c r="CS21" s="181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3"/>
      <c r="DF21" s="163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5"/>
      <c r="DS21" s="163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5"/>
      <c r="EF21" s="163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5"/>
      <c r="ES21" s="163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9"/>
    </row>
    <row r="22" spans="1:161" ht="10.5" customHeight="1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2"/>
      <c r="BX22" s="178"/>
      <c r="BY22" s="179"/>
      <c r="BZ22" s="179"/>
      <c r="CA22" s="179"/>
      <c r="CB22" s="179"/>
      <c r="CC22" s="179"/>
      <c r="CD22" s="179"/>
      <c r="CE22" s="180"/>
      <c r="CF22" s="184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6"/>
      <c r="CS22" s="184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6"/>
      <c r="DF22" s="166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8"/>
      <c r="DS22" s="166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8"/>
      <c r="EF22" s="166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8"/>
      <c r="ES22" s="166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70"/>
    </row>
    <row r="23" spans="1:161" ht="10.5" customHeight="1">
      <c r="A23" s="160" t="s">
        <v>66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2"/>
      <c r="BX23" s="154" t="s">
        <v>67</v>
      </c>
      <c r="BY23" s="155"/>
      <c r="BZ23" s="155"/>
      <c r="CA23" s="155"/>
      <c r="CB23" s="155"/>
      <c r="CC23" s="155"/>
      <c r="CD23" s="155"/>
      <c r="CE23" s="156"/>
      <c r="CF23" s="157" t="s">
        <v>68</v>
      </c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9"/>
      <c r="CS23" s="157" t="s">
        <v>274</v>
      </c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9"/>
      <c r="DF23" s="148">
        <f>DF24+DF26+DF27</f>
        <v>3412197.3199999994</v>
      </c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50"/>
      <c r="DS23" s="148">
        <f>DS24+DS26+DS27</f>
        <v>4476187.32</v>
      </c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  <c r="ED23" s="149"/>
      <c r="EE23" s="150"/>
      <c r="EF23" s="148">
        <f>EF24+EF26+EF27</f>
        <v>4277701.58</v>
      </c>
      <c r="EG23" s="149"/>
      <c r="EH23" s="149"/>
      <c r="EI23" s="149"/>
      <c r="EJ23" s="149"/>
      <c r="EK23" s="149"/>
      <c r="EL23" s="149"/>
      <c r="EM23" s="149"/>
      <c r="EN23" s="149"/>
      <c r="EO23" s="149"/>
      <c r="EP23" s="149"/>
      <c r="EQ23" s="149"/>
      <c r="ER23" s="150"/>
      <c r="ES23" s="148">
        <f>ES24+ES26+ES27</f>
        <v>0</v>
      </c>
      <c r="ET23" s="149"/>
      <c r="EU23" s="149"/>
      <c r="EV23" s="149"/>
      <c r="EW23" s="149"/>
      <c r="EX23" s="149"/>
      <c r="EY23" s="149"/>
      <c r="EZ23" s="149"/>
      <c r="FA23" s="149"/>
      <c r="FB23" s="149"/>
      <c r="FC23" s="149"/>
      <c r="FD23" s="149"/>
      <c r="FE23" s="150"/>
    </row>
    <row r="24" spans="1:161" ht="10.5" customHeight="1">
      <c r="A24" s="174" t="s">
        <v>50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5" t="s">
        <v>70</v>
      </c>
      <c r="BY24" s="176"/>
      <c r="BZ24" s="176"/>
      <c r="CA24" s="176"/>
      <c r="CB24" s="176"/>
      <c r="CC24" s="176"/>
      <c r="CD24" s="176"/>
      <c r="CE24" s="177"/>
      <c r="CF24" s="181" t="s">
        <v>68</v>
      </c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3"/>
      <c r="CS24" s="181" t="s">
        <v>274</v>
      </c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3"/>
      <c r="DF24" s="163">
        <f>'мб осн'!DF24+'232'!DF24+внеб!DF24+'кб пит'!DF24:DR25+'мб пит'!DF24:DR25</f>
        <v>3412197.3199999994</v>
      </c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5"/>
      <c r="DS24" s="163">
        <f>'мб осн'!DS24+'232'!DS24+внеб!DS24+'кб пит'!DS24:EE25+'мб пит'!DS24:EE25</f>
        <v>4476187.32</v>
      </c>
      <c r="DT24" s="164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5"/>
      <c r="EF24" s="163">
        <f>'мб осн'!EF24+'232'!EF24+внеб!EF24+'кб пит'!EF24:ER25+'мб пит'!EF24:ER25</f>
        <v>4277701.58</v>
      </c>
      <c r="EG24" s="164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5"/>
      <c r="ES24" s="163"/>
      <c r="ET24" s="164"/>
      <c r="EU24" s="164"/>
      <c r="EV24" s="164"/>
      <c r="EW24" s="164"/>
      <c r="EX24" s="164"/>
      <c r="EY24" s="164"/>
      <c r="EZ24" s="164"/>
      <c r="FA24" s="164"/>
      <c r="FB24" s="164"/>
      <c r="FC24" s="164"/>
      <c r="FD24" s="164"/>
      <c r="FE24" s="169"/>
    </row>
    <row r="25" spans="1:161" ht="10.5" customHeight="1">
      <c r="A25" s="171" t="s">
        <v>69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2"/>
      <c r="BX25" s="178"/>
      <c r="BY25" s="179"/>
      <c r="BZ25" s="179"/>
      <c r="CA25" s="179"/>
      <c r="CB25" s="179"/>
      <c r="CC25" s="179"/>
      <c r="CD25" s="179"/>
      <c r="CE25" s="180"/>
      <c r="CF25" s="184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6"/>
      <c r="CS25" s="184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6"/>
      <c r="DF25" s="166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8"/>
      <c r="DS25" s="166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8"/>
      <c r="EF25" s="166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8"/>
      <c r="ES25" s="166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70"/>
    </row>
    <row r="26" spans="1:161" ht="10.5" customHeight="1">
      <c r="A26" s="173" t="s">
        <v>71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2"/>
      <c r="BX26" s="154" t="s">
        <v>72</v>
      </c>
      <c r="BY26" s="155"/>
      <c r="BZ26" s="155"/>
      <c r="CA26" s="155"/>
      <c r="CB26" s="155"/>
      <c r="CC26" s="155"/>
      <c r="CD26" s="155"/>
      <c r="CE26" s="156"/>
      <c r="CF26" s="157" t="s">
        <v>68</v>
      </c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9"/>
      <c r="CS26" s="157" t="s">
        <v>275</v>
      </c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9"/>
      <c r="DF26" s="148">
        <f>'мб осн'!DF26+'232'!DF26+внеб!DF26</f>
        <v>0</v>
      </c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50"/>
      <c r="DS26" s="148">
        <f>'мб осн'!DS26+'232'!DS26+внеб!DS26</f>
        <v>0</v>
      </c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50"/>
      <c r="EF26" s="148">
        <f>'мб осн'!EF26+'232'!EF26+внеб!EF26</f>
        <v>0</v>
      </c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50"/>
      <c r="ES26" s="148"/>
      <c r="ET26" s="149"/>
      <c r="EU26" s="149"/>
      <c r="EV26" s="149"/>
      <c r="EW26" s="149"/>
      <c r="EX26" s="149"/>
      <c r="EY26" s="149"/>
      <c r="EZ26" s="149"/>
      <c r="FA26" s="149"/>
      <c r="FB26" s="149"/>
      <c r="FC26" s="149"/>
      <c r="FD26" s="149"/>
      <c r="FE26" s="151"/>
    </row>
    <row r="27" spans="1:161" ht="10.5" customHeight="1">
      <c r="A27" s="173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2"/>
      <c r="BX27" s="154"/>
      <c r="BY27" s="155"/>
      <c r="BZ27" s="155"/>
      <c r="CA27" s="155"/>
      <c r="CB27" s="155"/>
      <c r="CC27" s="155"/>
      <c r="CD27" s="155"/>
      <c r="CE27" s="156"/>
      <c r="CF27" s="157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9"/>
      <c r="CS27" s="157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9"/>
      <c r="DF27" s="148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50"/>
      <c r="DS27" s="148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50"/>
      <c r="EF27" s="148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50"/>
      <c r="ES27" s="148"/>
      <c r="ET27" s="149"/>
      <c r="EU27" s="149"/>
      <c r="EV27" s="149"/>
      <c r="EW27" s="149"/>
      <c r="EX27" s="149"/>
      <c r="EY27" s="149"/>
      <c r="EZ27" s="149"/>
      <c r="FA27" s="149"/>
      <c r="FB27" s="149"/>
      <c r="FC27" s="149"/>
      <c r="FD27" s="149"/>
      <c r="FE27" s="151"/>
    </row>
    <row r="28" spans="1:161" ht="10.5" customHeight="1">
      <c r="A28" s="160" t="s">
        <v>73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2"/>
      <c r="BX28" s="154" t="s">
        <v>74</v>
      </c>
      <c r="BY28" s="155"/>
      <c r="BZ28" s="155"/>
      <c r="CA28" s="155"/>
      <c r="CB28" s="155"/>
      <c r="CC28" s="155"/>
      <c r="CD28" s="155"/>
      <c r="CE28" s="156"/>
      <c r="CF28" s="157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9"/>
      <c r="CS28" s="157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9"/>
      <c r="DF28" s="148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50"/>
      <c r="DS28" s="148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50"/>
      <c r="EF28" s="148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50"/>
      <c r="ES28" s="148"/>
      <c r="ET28" s="149"/>
      <c r="EU28" s="149"/>
      <c r="EV28" s="149"/>
      <c r="EW28" s="149"/>
      <c r="EX28" s="149"/>
      <c r="EY28" s="149"/>
      <c r="EZ28" s="149"/>
      <c r="FA28" s="149"/>
      <c r="FB28" s="149"/>
      <c r="FC28" s="149"/>
      <c r="FD28" s="149"/>
      <c r="FE28" s="151"/>
    </row>
    <row r="29" spans="1:161" ht="10.5" customHeight="1">
      <c r="A29" s="174" t="s">
        <v>50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5"/>
      <c r="BY29" s="176"/>
      <c r="BZ29" s="176"/>
      <c r="CA29" s="176"/>
      <c r="CB29" s="176"/>
      <c r="CC29" s="176"/>
      <c r="CD29" s="176"/>
      <c r="CE29" s="177"/>
      <c r="CF29" s="181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3"/>
      <c r="CS29" s="181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2"/>
      <c r="DE29" s="183"/>
      <c r="DF29" s="163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5"/>
      <c r="DS29" s="163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5"/>
      <c r="EF29" s="163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5"/>
      <c r="ES29" s="163"/>
      <c r="ET29" s="164"/>
      <c r="EU29" s="164"/>
      <c r="EV29" s="164"/>
      <c r="EW29" s="164"/>
      <c r="EX29" s="164"/>
      <c r="EY29" s="164"/>
      <c r="EZ29" s="164"/>
      <c r="FA29" s="164"/>
      <c r="FB29" s="164"/>
      <c r="FC29" s="164"/>
      <c r="FD29" s="164"/>
      <c r="FE29" s="169"/>
    </row>
    <row r="30" spans="1:161" ht="10.5" customHeight="1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2"/>
      <c r="BX30" s="178"/>
      <c r="BY30" s="179"/>
      <c r="BZ30" s="179"/>
      <c r="CA30" s="179"/>
      <c r="CB30" s="179"/>
      <c r="CC30" s="179"/>
      <c r="CD30" s="179"/>
      <c r="CE30" s="180"/>
      <c r="CF30" s="184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6"/>
      <c r="CS30" s="184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6"/>
      <c r="DF30" s="166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8"/>
      <c r="DS30" s="166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8"/>
      <c r="EF30" s="166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8"/>
      <c r="ES30" s="166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70"/>
    </row>
    <row r="31" spans="1:161" ht="10.5" customHeight="1">
      <c r="A31" s="173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2"/>
      <c r="BX31" s="154"/>
      <c r="BY31" s="155"/>
      <c r="BZ31" s="155"/>
      <c r="CA31" s="155"/>
      <c r="CB31" s="155"/>
      <c r="CC31" s="155"/>
      <c r="CD31" s="155"/>
      <c r="CE31" s="156"/>
      <c r="CF31" s="157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9"/>
      <c r="CS31" s="157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9"/>
      <c r="DF31" s="148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50"/>
      <c r="DS31" s="148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  <c r="EE31" s="150"/>
      <c r="EF31" s="148"/>
      <c r="EG31" s="149"/>
      <c r="EH31" s="149"/>
      <c r="EI31" s="149"/>
      <c r="EJ31" s="149"/>
      <c r="EK31" s="149"/>
      <c r="EL31" s="149"/>
      <c r="EM31" s="149"/>
      <c r="EN31" s="149"/>
      <c r="EO31" s="149"/>
      <c r="EP31" s="149"/>
      <c r="EQ31" s="149"/>
      <c r="ER31" s="150"/>
      <c r="ES31" s="148"/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51"/>
    </row>
    <row r="32" spans="1:161" ht="12.75" customHeight="1">
      <c r="A32" s="160" t="s">
        <v>75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2"/>
      <c r="BX32" s="154" t="s">
        <v>76</v>
      </c>
      <c r="BY32" s="155"/>
      <c r="BZ32" s="155"/>
      <c r="CA32" s="155"/>
      <c r="CB32" s="155"/>
      <c r="CC32" s="155"/>
      <c r="CD32" s="155"/>
      <c r="CE32" s="156"/>
      <c r="CF32" s="157" t="s">
        <v>42</v>
      </c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9"/>
      <c r="CS32" s="157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9"/>
      <c r="DF32" s="148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50"/>
      <c r="DS32" s="148"/>
      <c r="DT32" s="149"/>
      <c r="DU32" s="149"/>
      <c r="DV32" s="149"/>
      <c r="DW32" s="149"/>
      <c r="DX32" s="149"/>
      <c r="DY32" s="149"/>
      <c r="DZ32" s="149"/>
      <c r="EA32" s="149"/>
      <c r="EB32" s="149"/>
      <c r="EC32" s="149"/>
      <c r="ED32" s="149"/>
      <c r="EE32" s="150"/>
      <c r="EF32" s="148"/>
      <c r="EG32" s="149"/>
      <c r="EH32" s="149"/>
      <c r="EI32" s="149"/>
      <c r="EJ32" s="149"/>
      <c r="EK32" s="149"/>
      <c r="EL32" s="149"/>
      <c r="EM32" s="149"/>
      <c r="EN32" s="149"/>
      <c r="EO32" s="149"/>
      <c r="EP32" s="149"/>
      <c r="EQ32" s="149"/>
      <c r="ER32" s="150"/>
      <c r="ES32" s="148"/>
      <c r="ET32" s="149"/>
      <c r="EU32" s="149"/>
      <c r="EV32" s="149"/>
      <c r="EW32" s="149"/>
      <c r="EX32" s="149"/>
      <c r="EY32" s="149"/>
      <c r="EZ32" s="149"/>
      <c r="FA32" s="149"/>
      <c r="FB32" s="149"/>
      <c r="FC32" s="149"/>
      <c r="FD32" s="149"/>
      <c r="FE32" s="151"/>
    </row>
    <row r="33" spans="1:161" ht="25.5" customHeight="1">
      <c r="A33" s="152" t="s">
        <v>77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4" t="s">
        <v>78</v>
      </c>
      <c r="BY33" s="155"/>
      <c r="BZ33" s="155"/>
      <c r="CA33" s="155"/>
      <c r="CB33" s="155"/>
      <c r="CC33" s="155"/>
      <c r="CD33" s="155"/>
      <c r="CE33" s="156"/>
      <c r="CF33" s="157" t="s">
        <v>79</v>
      </c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9"/>
      <c r="CS33" s="157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9"/>
      <c r="DF33" s="148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50"/>
      <c r="DS33" s="148"/>
      <c r="DT33" s="149"/>
      <c r="DU33" s="149"/>
      <c r="DV33" s="149"/>
      <c r="DW33" s="149"/>
      <c r="DX33" s="149"/>
      <c r="DY33" s="149"/>
      <c r="DZ33" s="149"/>
      <c r="EA33" s="149"/>
      <c r="EB33" s="149"/>
      <c r="EC33" s="149"/>
      <c r="ED33" s="149"/>
      <c r="EE33" s="150"/>
      <c r="EF33" s="148"/>
      <c r="EG33" s="149"/>
      <c r="EH33" s="149"/>
      <c r="EI33" s="149"/>
      <c r="EJ33" s="149"/>
      <c r="EK33" s="149"/>
      <c r="EL33" s="149"/>
      <c r="EM33" s="149"/>
      <c r="EN33" s="149"/>
      <c r="EO33" s="149"/>
      <c r="EP33" s="149"/>
      <c r="EQ33" s="149"/>
      <c r="ER33" s="150"/>
      <c r="ES33" s="148" t="s">
        <v>42</v>
      </c>
      <c r="ET33" s="149"/>
      <c r="EU33" s="149"/>
      <c r="EV33" s="149"/>
      <c r="EW33" s="149"/>
      <c r="EX33" s="149"/>
      <c r="EY33" s="149"/>
      <c r="EZ33" s="149"/>
      <c r="FA33" s="149"/>
      <c r="FB33" s="149"/>
      <c r="FC33" s="149"/>
      <c r="FD33" s="149"/>
      <c r="FE33" s="151"/>
    </row>
    <row r="34" spans="1:161" ht="21.75" customHeight="1">
      <c r="A34" s="140" t="s">
        <v>80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1" t="s">
        <v>81</v>
      </c>
      <c r="BY34" s="142"/>
      <c r="BZ34" s="142"/>
      <c r="CA34" s="142"/>
      <c r="CB34" s="142"/>
      <c r="CC34" s="142"/>
      <c r="CD34" s="142"/>
      <c r="CE34" s="143"/>
      <c r="CF34" s="144" t="s">
        <v>42</v>
      </c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3"/>
      <c r="CS34" s="145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7"/>
      <c r="DF34" s="134">
        <f>DF35+DF51+DF56+DF64+DF66+DF86+DF42</f>
        <v>52755343.02</v>
      </c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6"/>
      <c r="DS34" s="134">
        <f>DS35+DS51+DS56+DS64+DS66+DS86+DS42</f>
        <v>60975576.669999994</v>
      </c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6"/>
      <c r="EF34" s="134">
        <f>EF35+EF51+EF56+EF64+EF66+EF86+EF42</f>
        <v>54870557.93</v>
      </c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6"/>
      <c r="ES34" s="137"/>
      <c r="ET34" s="138"/>
      <c r="EU34" s="138"/>
      <c r="EV34" s="138"/>
      <c r="EW34" s="138"/>
      <c r="EX34" s="138"/>
      <c r="EY34" s="138"/>
      <c r="EZ34" s="138"/>
      <c r="FA34" s="138"/>
      <c r="FB34" s="138"/>
      <c r="FC34" s="138"/>
      <c r="FD34" s="138"/>
      <c r="FE34" s="139"/>
    </row>
    <row r="35" spans="1:161" ht="22.5" customHeight="1">
      <c r="A35" s="69" t="s">
        <v>82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26" t="s">
        <v>83</v>
      </c>
      <c r="BY35" s="27"/>
      <c r="BZ35" s="27"/>
      <c r="CA35" s="27"/>
      <c r="CB35" s="27"/>
      <c r="CC35" s="27"/>
      <c r="CD35" s="27"/>
      <c r="CE35" s="71"/>
      <c r="CF35" s="72" t="s">
        <v>42</v>
      </c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4"/>
      <c r="CS35" s="72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4"/>
      <c r="DF35" s="63">
        <f>DF36+DF38+DF39+DF40+DF37</f>
        <v>29968436.93</v>
      </c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5"/>
      <c r="DS35" s="63">
        <f>DS36+DS38+DS39+DS40+DS37</f>
        <v>30196001.93</v>
      </c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5"/>
      <c r="EF35" s="63">
        <f>EF36+EF38+EF39+EF40+EF37</f>
        <v>30196001.93</v>
      </c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5"/>
      <c r="ES35" s="66" t="s">
        <v>42</v>
      </c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8"/>
    </row>
    <row r="36" spans="1:161" ht="22.5" customHeight="1">
      <c r="A36" s="90" t="s">
        <v>84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26" t="s">
        <v>85</v>
      </c>
      <c r="BY36" s="27"/>
      <c r="BZ36" s="27"/>
      <c r="CA36" s="27"/>
      <c r="CB36" s="27"/>
      <c r="CC36" s="27"/>
      <c r="CD36" s="27"/>
      <c r="CE36" s="71"/>
      <c r="CF36" s="72" t="s">
        <v>86</v>
      </c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4"/>
      <c r="CS36" s="72" t="s">
        <v>276</v>
      </c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4"/>
      <c r="DF36" s="63">
        <f>'мб осн'!DF36+'232'!DF36+внеб!DF36+'мб озд'!DF36:DR36+'мб пит'!DF36:DR36+'кб пит'!DF36:DR36+'кл.рук'!DF36</f>
        <v>29829840.34</v>
      </c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5"/>
      <c r="DS36" s="63">
        <f>'мб осн'!DS36+'232'!DS36+внеб!DS36+'мб озд'!DS36:EE36+'мб пит'!DS36:EE36+'кб пит'!DS36:EE36+'кл.рук'!DS36</f>
        <v>30057405.34</v>
      </c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5"/>
      <c r="EF36" s="63">
        <f>'мб осн'!EF36+'232'!EF36+внеб!EF36+'мб озд'!EF36:ER36+'мб пит'!EF36:ER36+'кб пит'!EF36:ER36+'кл.рук'!EF36</f>
        <v>30057405.34</v>
      </c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5"/>
      <c r="ES36" s="66" t="s">
        <v>42</v>
      </c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8"/>
    </row>
    <row r="37" spans="1:161" ht="22.5" customHeight="1">
      <c r="A37" s="249" t="s">
        <v>339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6" t="s">
        <v>340</v>
      </c>
      <c r="BY37" s="27"/>
      <c r="BZ37" s="27"/>
      <c r="CA37" s="27"/>
      <c r="CB37" s="27"/>
      <c r="CC37" s="27"/>
      <c r="CD37" s="27"/>
      <c r="CE37" s="71"/>
      <c r="CF37" s="72" t="s">
        <v>86</v>
      </c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4"/>
      <c r="CS37" s="72" t="s">
        <v>291</v>
      </c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4"/>
      <c r="DF37" s="63">
        <f>'мб осн'!DF37+'232'!DF37+внеб!DF37+'мб озд'!DF37:DR37+'мб пит'!DF37:DR37+'кб пит'!DF37:DR37</f>
        <v>138596.59</v>
      </c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5"/>
      <c r="DS37" s="63">
        <f>'мб осн'!DS37+'232'!DS37+внеб!DS37+'мб озд'!DS37:EE37+'мб пит'!DS37:EE37+'кб пит'!DS37:EE37</f>
        <v>138596.59</v>
      </c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5"/>
      <c r="EF37" s="63">
        <f>'мб осн'!EF37+'232'!EF37+внеб!EF37+'мб озд'!EF37:ER37+'мб пит'!EF37:ER37+'кб пит'!EF37:ER37</f>
        <v>138596.59</v>
      </c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5"/>
      <c r="ES37" s="66" t="s">
        <v>42</v>
      </c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8"/>
    </row>
    <row r="38" spans="1:161" ht="10.5" customHeight="1">
      <c r="A38" s="98" t="s">
        <v>87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100"/>
      <c r="BX38" s="26" t="s">
        <v>88</v>
      </c>
      <c r="BY38" s="27"/>
      <c r="BZ38" s="27"/>
      <c r="CA38" s="27"/>
      <c r="CB38" s="27"/>
      <c r="CC38" s="27"/>
      <c r="CD38" s="27"/>
      <c r="CE38" s="71"/>
      <c r="CF38" s="72" t="s">
        <v>89</v>
      </c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4"/>
      <c r="CS38" s="72" t="s">
        <v>277</v>
      </c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4"/>
      <c r="DF38" s="63">
        <f>'мб осн'!DF38+'232'!DF38+внеб!DF38+'мб озд'!DF38:DR38+'мб пит'!DF38:DR38+'кб пит'!DF38:DR38</f>
        <v>0</v>
      </c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5"/>
      <c r="DS38" s="63">
        <f>'мб осн'!DS38+'232'!DS38+внеб!DS38+'мб озд'!DS38:EE38+'мб пит'!DS38:EE38+'кб пит'!DS38:EE38</f>
        <v>0</v>
      </c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5"/>
      <c r="EF38" s="63">
        <f>'мб осн'!EF38+'232'!EF38+внеб!EF38+'мб озд'!EF38:ER38+'мб пит'!EF38:ER38+'кб пит'!EF38:ER38</f>
        <v>0</v>
      </c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5"/>
      <c r="ES38" s="66" t="s">
        <v>42</v>
      </c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8"/>
    </row>
    <row r="39" spans="1:161" ht="10.5" customHeight="1">
      <c r="A39" s="98" t="s">
        <v>87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100"/>
      <c r="BX39" s="26" t="s">
        <v>278</v>
      </c>
      <c r="BY39" s="27"/>
      <c r="BZ39" s="27"/>
      <c r="CA39" s="27"/>
      <c r="CB39" s="27"/>
      <c r="CC39" s="27"/>
      <c r="CD39" s="27"/>
      <c r="CE39" s="71"/>
      <c r="CF39" s="72" t="s">
        <v>89</v>
      </c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4"/>
      <c r="CS39" s="72" t="s">
        <v>280</v>
      </c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4"/>
      <c r="DF39" s="63">
        <f>'мб осн'!DF39+'232'!DF39+внеб!DF39+'мб озд'!DF39:DR39+'мб пит'!DF39:DR39+'кб пит'!DF39:DR39</f>
        <v>0</v>
      </c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5"/>
      <c r="DS39" s="63">
        <f>'мб осн'!DS39+'232'!DS39+внеб!DS39+'мб озд'!DS39:EE39+'мб пит'!DS39:EE39+'кб пит'!DS39:EE39</f>
        <v>0</v>
      </c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5"/>
      <c r="EF39" s="63">
        <f>'мб осн'!EF39+'232'!EF39+внеб!EF39+'мб озд'!EF39:ER39+'мб пит'!EF39:ER39+'кб пит'!EF39:ER39</f>
        <v>0</v>
      </c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5"/>
      <c r="ES39" s="66" t="s">
        <v>42</v>
      </c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8"/>
    </row>
    <row r="40" spans="1:161" ht="10.5" customHeight="1">
      <c r="A40" s="98" t="s">
        <v>289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100"/>
      <c r="BX40" s="26" t="s">
        <v>290</v>
      </c>
      <c r="BY40" s="27"/>
      <c r="BZ40" s="27"/>
      <c r="CA40" s="27"/>
      <c r="CB40" s="27"/>
      <c r="CC40" s="27"/>
      <c r="CD40" s="27"/>
      <c r="CE40" s="71"/>
      <c r="CF40" s="72" t="s">
        <v>89</v>
      </c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4"/>
      <c r="CS40" s="72" t="s">
        <v>296</v>
      </c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4"/>
      <c r="DF40" s="63">
        <f>'мб осн'!DF40+'232'!DF40+внеб!DF40+'мб озд'!DF40:DR40+'мб пит'!DF40:DR40+'кб пит'!DF40:DR40</f>
        <v>0</v>
      </c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5"/>
      <c r="DS40" s="63">
        <f>'мб осн'!DS40+'232'!DS40+внеб!DS40+'мб озд'!DS40:EE40+'мб пит'!DS40:EE40+'кб пит'!DS40:EE40</f>
        <v>0</v>
      </c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5"/>
      <c r="EF40" s="63">
        <f>'мб осн'!EF40+'232'!EF40+внеб!EF40+'мб озд'!EF40:ER40+'мб пит'!EF40:ER40+'кб пит'!EF40:ER40</f>
        <v>0</v>
      </c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5"/>
      <c r="ES40" s="66" t="s">
        <v>42</v>
      </c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8"/>
    </row>
    <row r="41" spans="1:161" ht="22.5" customHeight="1">
      <c r="A41" s="90" t="s">
        <v>90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26" t="s">
        <v>91</v>
      </c>
      <c r="BY41" s="27"/>
      <c r="BZ41" s="27"/>
      <c r="CA41" s="27"/>
      <c r="CB41" s="27"/>
      <c r="CC41" s="27"/>
      <c r="CD41" s="27"/>
      <c r="CE41" s="71"/>
      <c r="CF41" s="72" t="s">
        <v>92</v>
      </c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4"/>
      <c r="CS41" s="72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4"/>
      <c r="DF41" s="63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5"/>
      <c r="DS41" s="63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5"/>
      <c r="EF41" s="63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5"/>
      <c r="ES41" s="66" t="s">
        <v>42</v>
      </c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8"/>
    </row>
    <row r="42" spans="1:161" ht="22.5" customHeight="1">
      <c r="A42" s="90" t="s">
        <v>93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26" t="s">
        <v>94</v>
      </c>
      <c r="BY42" s="27"/>
      <c r="BZ42" s="27"/>
      <c r="CA42" s="27"/>
      <c r="CB42" s="27"/>
      <c r="CC42" s="27"/>
      <c r="CD42" s="27"/>
      <c r="CE42" s="71"/>
      <c r="CF42" s="72" t="s">
        <v>95</v>
      </c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4"/>
      <c r="CS42" s="72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4"/>
      <c r="DF42" s="63">
        <f>DF43+DF44</f>
        <v>9014456.04</v>
      </c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5"/>
      <c r="DS42" s="63">
        <f>DS43+DS44</f>
        <v>9083181.04</v>
      </c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5"/>
      <c r="EF42" s="63">
        <f>EF43+EF44</f>
        <v>9083181.04</v>
      </c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5"/>
      <c r="ES42" s="66" t="s">
        <v>42</v>
      </c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8"/>
    </row>
    <row r="43" spans="1:161" ht="22.5" customHeight="1">
      <c r="A43" s="82" t="s">
        <v>96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26" t="s">
        <v>97</v>
      </c>
      <c r="BY43" s="27"/>
      <c r="BZ43" s="27"/>
      <c r="CA43" s="27"/>
      <c r="CB43" s="27"/>
      <c r="CC43" s="27"/>
      <c r="CD43" s="27"/>
      <c r="CE43" s="71"/>
      <c r="CF43" s="72" t="s">
        <v>95</v>
      </c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4"/>
      <c r="CS43" s="72" t="s">
        <v>279</v>
      </c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4"/>
      <c r="DF43" s="63">
        <f>'мб осн'!DF43+'232'!DF43+внеб!DF43+'мб озд'!DF43:DR43+'мб пит'!DF43:DR43+'кб пит'!DF43:DR43+'кл.рук'!DF43</f>
        <v>9014456.04</v>
      </c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5"/>
      <c r="DS43" s="63">
        <f>'мб осн'!DS43+'232'!DS43+внеб!DS43+'мб озд'!DS43:EE43+'мб пит'!DS43:EE43+'кб пит'!DS43:EE43+'кл.рук'!DS43</f>
        <v>9083181.04</v>
      </c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5"/>
      <c r="EF43" s="63">
        <f>'мб осн'!EF43+'232'!EF43+внеб!EF43+'мб озд'!EF43:ER43+'мб пит'!EF43:ER43+'кб пит'!EF43:ER43+'кл.рук'!EF43</f>
        <v>9083181.04</v>
      </c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5"/>
      <c r="ES43" s="66" t="s">
        <v>42</v>
      </c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8"/>
    </row>
    <row r="44" spans="1:161" ht="10.5" customHeight="1" thickBot="1">
      <c r="A44" s="123" t="s">
        <v>98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3"/>
      <c r="BX44" s="47" t="s">
        <v>99</v>
      </c>
      <c r="BY44" s="48"/>
      <c r="BZ44" s="48"/>
      <c r="CA44" s="48"/>
      <c r="CB44" s="48"/>
      <c r="CC44" s="48"/>
      <c r="CD44" s="48"/>
      <c r="CE44" s="124"/>
      <c r="CF44" s="125" t="s">
        <v>95</v>
      </c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7"/>
      <c r="CS44" s="125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7"/>
      <c r="DF44" s="128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30"/>
      <c r="DS44" s="128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30"/>
      <c r="EF44" s="128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30"/>
      <c r="ES44" s="131" t="s">
        <v>42</v>
      </c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3"/>
    </row>
    <row r="45" spans="1:161" ht="10.5" customHeight="1">
      <c r="A45" s="98" t="s">
        <v>100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100"/>
      <c r="BX45" s="26" t="s">
        <v>101</v>
      </c>
      <c r="BY45" s="27"/>
      <c r="BZ45" s="27"/>
      <c r="CA45" s="27"/>
      <c r="CB45" s="27"/>
      <c r="CC45" s="27"/>
      <c r="CD45" s="27"/>
      <c r="CE45" s="71"/>
      <c r="CF45" s="72" t="s">
        <v>102</v>
      </c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4"/>
      <c r="CS45" s="72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4"/>
      <c r="DF45" s="63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5"/>
      <c r="DS45" s="63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5"/>
      <c r="EF45" s="63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5"/>
      <c r="ES45" s="66" t="s">
        <v>42</v>
      </c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8"/>
    </row>
    <row r="46" spans="1:161" ht="10.5" customHeight="1">
      <c r="A46" s="90" t="s">
        <v>103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26" t="s">
        <v>104</v>
      </c>
      <c r="BY46" s="27"/>
      <c r="BZ46" s="27"/>
      <c r="CA46" s="27"/>
      <c r="CB46" s="27"/>
      <c r="CC46" s="27"/>
      <c r="CD46" s="27"/>
      <c r="CE46" s="71"/>
      <c r="CF46" s="72" t="s">
        <v>105</v>
      </c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4"/>
      <c r="CS46" s="72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4"/>
      <c r="DF46" s="63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5"/>
      <c r="DS46" s="63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5"/>
      <c r="EF46" s="63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5"/>
      <c r="ES46" s="66" t="s">
        <v>42</v>
      </c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8"/>
    </row>
    <row r="47" spans="1:161" ht="21" customHeight="1">
      <c r="A47" s="90" t="s">
        <v>106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26" t="s">
        <v>107</v>
      </c>
      <c r="BY47" s="27"/>
      <c r="BZ47" s="27"/>
      <c r="CA47" s="27"/>
      <c r="CB47" s="27"/>
      <c r="CC47" s="27"/>
      <c r="CD47" s="27"/>
      <c r="CE47" s="71"/>
      <c r="CF47" s="72" t="s">
        <v>108</v>
      </c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4"/>
      <c r="CS47" s="72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4"/>
      <c r="DF47" s="63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5"/>
      <c r="DS47" s="63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5"/>
      <c r="EF47" s="63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5"/>
      <c r="ES47" s="66" t="s">
        <v>42</v>
      </c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8"/>
    </row>
    <row r="48" spans="1:161" ht="21.75" customHeight="1">
      <c r="A48" s="82" t="s">
        <v>109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26" t="s">
        <v>110</v>
      </c>
      <c r="BY48" s="27"/>
      <c r="BZ48" s="27"/>
      <c r="CA48" s="27"/>
      <c r="CB48" s="27"/>
      <c r="CC48" s="27"/>
      <c r="CD48" s="27"/>
      <c r="CE48" s="71"/>
      <c r="CF48" s="72" t="s">
        <v>108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4"/>
      <c r="CS48" s="72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4"/>
      <c r="DF48" s="63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5"/>
      <c r="DS48" s="63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5"/>
      <c r="EF48" s="63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5"/>
      <c r="ES48" s="66" t="s">
        <v>42</v>
      </c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8"/>
    </row>
    <row r="49" spans="1:161" ht="10.5" customHeight="1">
      <c r="A49" s="82" t="s">
        <v>111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26" t="s">
        <v>112</v>
      </c>
      <c r="BY49" s="27"/>
      <c r="BZ49" s="27"/>
      <c r="CA49" s="27"/>
      <c r="CB49" s="27"/>
      <c r="CC49" s="27"/>
      <c r="CD49" s="27"/>
      <c r="CE49" s="71"/>
      <c r="CF49" s="72" t="s">
        <v>108</v>
      </c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4"/>
      <c r="CS49" s="72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4"/>
      <c r="DF49" s="63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5"/>
      <c r="DS49" s="63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5"/>
      <c r="EF49" s="63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5"/>
      <c r="ES49" s="66" t="s">
        <v>42</v>
      </c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8"/>
    </row>
    <row r="50" spans="1:161" ht="10.5" customHeight="1">
      <c r="A50" s="121" t="s">
        <v>113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26" t="s">
        <v>114</v>
      </c>
      <c r="BY50" s="27"/>
      <c r="BZ50" s="27"/>
      <c r="CA50" s="27"/>
      <c r="CB50" s="27"/>
      <c r="CC50" s="27"/>
      <c r="CD50" s="27"/>
      <c r="CE50" s="71"/>
      <c r="CF50" s="72" t="s">
        <v>115</v>
      </c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4"/>
      <c r="CS50" s="72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4"/>
      <c r="DF50" s="63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5"/>
      <c r="DS50" s="63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5"/>
      <c r="EF50" s="63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5"/>
      <c r="ES50" s="66" t="s">
        <v>42</v>
      </c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8"/>
    </row>
    <row r="51" spans="1:161" ht="21.75" customHeight="1">
      <c r="A51" s="90" t="s">
        <v>116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26" t="s">
        <v>117</v>
      </c>
      <c r="BY51" s="27"/>
      <c r="BZ51" s="27"/>
      <c r="CA51" s="27"/>
      <c r="CB51" s="27"/>
      <c r="CC51" s="27"/>
      <c r="CD51" s="27"/>
      <c r="CE51" s="71"/>
      <c r="CF51" s="72" t="s">
        <v>118</v>
      </c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4"/>
      <c r="CS51" s="72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4"/>
      <c r="DF51" s="63">
        <f>DF52</f>
        <v>0</v>
      </c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5"/>
      <c r="DS51" s="63">
        <f>DS52</f>
        <v>0</v>
      </c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5"/>
      <c r="EF51" s="63">
        <f>EF52</f>
        <v>0</v>
      </c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5"/>
      <c r="ES51" s="66" t="s">
        <v>42</v>
      </c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8"/>
    </row>
    <row r="52" spans="1:161" ht="33.75" customHeight="1">
      <c r="A52" s="82" t="s">
        <v>119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26" t="s">
        <v>120</v>
      </c>
      <c r="BY52" s="27"/>
      <c r="BZ52" s="27"/>
      <c r="CA52" s="27"/>
      <c r="CB52" s="27"/>
      <c r="CC52" s="27"/>
      <c r="CD52" s="27"/>
      <c r="CE52" s="71"/>
      <c r="CF52" s="72" t="s">
        <v>121</v>
      </c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4"/>
      <c r="CS52" s="72" t="s">
        <v>292</v>
      </c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4"/>
      <c r="DF52" s="63">
        <f>'мб осн'!DF52+'232'!DF52+внеб!DF52</f>
        <v>0</v>
      </c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5"/>
      <c r="DS52" s="63">
        <f>'мб осн'!DS52+'232'!DS52+внеб!DS52</f>
        <v>0</v>
      </c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5"/>
      <c r="EF52" s="63">
        <f>'мб осн'!EF52+'232'!EF52+внеб!EF52</f>
        <v>0</v>
      </c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5"/>
      <c r="ES52" s="66" t="s">
        <v>42</v>
      </c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8"/>
    </row>
    <row r="53" spans="1:161" ht="21.75" customHeight="1">
      <c r="A53" s="90" t="s">
        <v>122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26" t="s">
        <v>123</v>
      </c>
      <c r="BY53" s="27"/>
      <c r="BZ53" s="27"/>
      <c r="CA53" s="27"/>
      <c r="CB53" s="27"/>
      <c r="CC53" s="27"/>
      <c r="CD53" s="27"/>
      <c r="CE53" s="71"/>
      <c r="CF53" s="72" t="s">
        <v>124</v>
      </c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4"/>
      <c r="CS53" s="72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4"/>
      <c r="DF53" s="63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5"/>
      <c r="DS53" s="63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5"/>
      <c r="EF53" s="63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5"/>
      <c r="ES53" s="66" t="s">
        <v>42</v>
      </c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8"/>
    </row>
    <row r="54" spans="1:161" ht="33.75" customHeight="1">
      <c r="A54" s="90" t="s">
        <v>125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26" t="s">
        <v>126</v>
      </c>
      <c r="BY54" s="27"/>
      <c r="BZ54" s="27"/>
      <c r="CA54" s="27"/>
      <c r="CB54" s="27"/>
      <c r="CC54" s="27"/>
      <c r="CD54" s="27"/>
      <c r="CE54" s="71"/>
      <c r="CF54" s="72" t="s">
        <v>127</v>
      </c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4"/>
      <c r="CS54" s="72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4"/>
      <c r="DF54" s="63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5"/>
      <c r="DS54" s="63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5"/>
      <c r="EF54" s="63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5"/>
      <c r="ES54" s="66" t="s">
        <v>42</v>
      </c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8"/>
    </row>
    <row r="55" spans="1:161" ht="10.5" customHeight="1">
      <c r="A55" s="90" t="s">
        <v>128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26" t="s">
        <v>129</v>
      </c>
      <c r="BY55" s="27"/>
      <c r="BZ55" s="27"/>
      <c r="CA55" s="27"/>
      <c r="CB55" s="27"/>
      <c r="CC55" s="27"/>
      <c r="CD55" s="27"/>
      <c r="CE55" s="71"/>
      <c r="CF55" s="72" t="s">
        <v>130</v>
      </c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4"/>
      <c r="CS55" s="72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4"/>
      <c r="DF55" s="63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5"/>
      <c r="DS55" s="63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5"/>
      <c r="EF55" s="63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5"/>
      <c r="ES55" s="66" t="s">
        <v>42</v>
      </c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8"/>
    </row>
    <row r="56" spans="1:161" ht="21" customHeight="1">
      <c r="A56" s="121" t="s">
        <v>131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26" t="s">
        <v>132</v>
      </c>
      <c r="BY56" s="27"/>
      <c r="BZ56" s="27"/>
      <c r="CA56" s="27"/>
      <c r="CB56" s="27"/>
      <c r="CC56" s="27"/>
      <c r="CD56" s="27"/>
      <c r="CE56" s="71"/>
      <c r="CF56" s="72" t="s">
        <v>133</v>
      </c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4"/>
      <c r="CS56" s="72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4"/>
      <c r="DF56" s="63">
        <f>DF57+DF58+DF59</f>
        <v>32217.26</v>
      </c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5"/>
      <c r="DS56" s="63">
        <f>DS57+DS58+DS59</f>
        <v>32217.26</v>
      </c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5"/>
      <c r="EF56" s="63">
        <f>EF57+EF58+EF59</f>
        <v>32217.26</v>
      </c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5"/>
      <c r="ES56" s="66" t="s">
        <v>42</v>
      </c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8"/>
    </row>
    <row r="57" spans="1:161" ht="21.75" customHeight="1">
      <c r="A57" s="90" t="s">
        <v>134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26" t="s">
        <v>135</v>
      </c>
      <c r="BY57" s="27"/>
      <c r="BZ57" s="27"/>
      <c r="CA57" s="27"/>
      <c r="CB57" s="27"/>
      <c r="CC57" s="27"/>
      <c r="CD57" s="27"/>
      <c r="CE57" s="71"/>
      <c r="CF57" s="72" t="s">
        <v>136</v>
      </c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4"/>
      <c r="CS57" s="72" t="s">
        <v>281</v>
      </c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4"/>
      <c r="DF57" s="63">
        <f>'мб осн'!DF57+'232'!DF57+внеб!DF57+'мб озд'!DF57:DR57+'мб пит'!DF57:DR57+'кб пит'!DF57:DR57</f>
        <v>27627.26</v>
      </c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5"/>
      <c r="DS57" s="63">
        <f>'мб осн'!DS57+'232'!DS57+внеб!DS57+'мб озд'!DS57:EE57+'мб пит'!DS57:EE57+'кб пит'!DS57:EE57</f>
        <v>27627.26</v>
      </c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5"/>
      <c r="EF57" s="63">
        <f>'мб осн'!EF57+'232'!EF57+внеб!EF57+'мб озд'!EF57:ER57+'мб пит'!EF57:ER57+'кб пит'!EF57:ER57</f>
        <v>27627.26</v>
      </c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5"/>
      <c r="ES57" s="66" t="s">
        <v>42</v>
      </c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8"/>
    </row>
    <row r="58" spans="1:161" ht="21.75" customHeight="1">
      <c r="A58" s="90" t="s">
        <v>137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26" t="s">
        <v>138</v>
      </c>
      <c r="BY58" s="27"/>
      <c r="BZ58" s="27"/>
      <c r="CA58" s="27"/>
      <c r="CB58" s="27"/>
      <c r="CC58" s="27"/>
      <c r="CD58" s="27"/>
      <c r="CE58" s="71"/>
      <c r="CF58" s="72" t="s">
        <v>139</v>
      </c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4"/>
      <c r="CS58" s="72" t="s">
        <v>281</v>
      </c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4"/>
      <c r="DF58" s="63">
        <f>'мб осн'!DF58+'232'!DF58+внеб!DF58+'мб озд'!DF58:DR58+'мб пит'!DF58:DR58+'кб пит'!DF58:DR58</f>
        <v>4590</v>
      </c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5"/>
      <c r="DS58" s="63">
        <f>'мб осн'!DS58+'232'!DS58+внеб!DS58+'мб озд'!DS58:EE58+'мб пит'!DS58:EE58+'кб пит'!DS58:EE58</f>
        <v>4590</v>
      </c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5"/>
      <c r="EF58" s="63">
        <f>'мб осн'!EF58+'232'!EF58+внеб!EF58+'мб озд'!EF58:ER58+'мб пит'!EF58:ER58+'кб пит'!EF58:ER58</f>
        <v>4590</v>
      </c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5"/>
      <c r="ES58" s="66" t="s">
        <v>42</v>
      </c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8"/>
    </row>
    <row r="59" spans="1:161" ht="18.75" customHeight="1">
      <c r="A59" s="90" t="s">
        <v>140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26" t="s">
        <v>141</v>
      </c>
      <c r="BY59" s="27"/>
      <c r="BZ59" s="27"/>
      <c r="CA59" s="27"/>
      <c r="CB59" s="27"/>
      <c r="CC59" s="27"/>
      <c r="CD59" s="27"/>
      <c r="CE59" s="71"/>
      <c r="CF59" s="72" t="s">
        <v>142</v>
      </c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4"/>
      <c r="CS59" s="72" t="s">
        <v>281</v>
      </c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4"/>
      <c r="DF59" s="63">
        <f>'мб осн'!DF59+'232'!DF59+внеб!DF59+'мб озд'!DF59:DR59+'мб пит'!DF59:DR59+'кб пит'!DF59:DR59</f>
        <v>0</v>
      </c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5"/>
      <c r="DS59" s="63">
        <f>'мб осн'!DS59+'232'!DS59+внеб!DS59+'мб озд'!DS59:EE59+'мб пит'!DS59:EE59+'кб пит'!DS59:EE59</f>
        <v>0</v>
      </c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5"/>
      <c r="EF59" s="63">
        <f>'мб осн'!EF59+'232'!EF59+внеб!EF59+'мб озд'!EF59:ER59+'мб пит'!EF59:ER59+'кб пит'!EF59:ER59</f>
        <v>0</v>
      </c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5"/>
      <c r="ES59" s="66" t="s">
        <v>42</v>
      </c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8"/>
    </row>
    <row r="60" spans="1:161" ht="10.5" customHeight="1">
      <c r="A60" s="121" t="s">
        <v>143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26" t="s">
        <v>144</v>
      </c>
      <c r="BY60" s="27"/>
      <c r="BZ60" s="27"/>
      <c r="CA60" s="27"/>
      <c r="CB60" s="27"/>
      <c r="CC60" s="27"/>
      <c r="CD60" s="27"/>
      <c r="CE60" s="71"/>
      <c r="CF60" s="72" t="s">
        <v>42</v>
      </c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4"/>
      <c r="CS60" s="72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4"/>
      <c r="DF60" s="63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5"/>
      <c r="DS60" s="63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5"/>
      <c r="EF60" s="63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5"/>
      <c r="ES60" s="66" t="s">
        <v>42</v>
      </c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8"/>
    </row>
    <row r="61" spans="1:161" ht="21.75" customHeight="1">
      <c r="A61" s="90" t="s">
        <v>145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26" t="s">
        <v>146</v>
      </c>
      <c r="BY61" s="27"/>
      <c r="BZ61" s="27"/>
      <c r="CA61" s="27"/>
      <c r="CB61" s="27"/>
      <c r="CC61" s="27"/>
      <c r="CD61" s="27"/>
      <c r="CE61" s="71"/>
      <c r="CF61" s="72" t="s">
        <v>147</v>
      </c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4"/>
      <c r="CS61" s="72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4"/>
      <c r="DF61" s="63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5"/>
      <c r="DS61" s="63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5"/>
      <c r="EF61" s="63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5"/>
      <c r="ES61" s="66" t="s">
        <v>42</v>
      </c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8"/>
    </row>
    <row r="62" spans="1:161" ht="10.5" customHeight="1">
      <c r="A62" s="90" t="s">
        <v>148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26" t="s">
        <v>149</v>
      </c>
      <c r="BY62" s="27"/>
      <c r="BZ62" s="27"/>
      <c r="CA62" s="27"/>
      <c r="CB62" s="27"/>
      <c r="CC62" s="27"/>
      <c r="CD62" s="27"/>
      <c r="CE62" s="71"/>
      <c r="CF62" s="72" t="s">
        <v>150</v>
      </c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4"/>
      <c r="CS62" s="72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4"/>
      <c r="DF62" s="63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5"/>
      <c r="DS62" s="63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5"/>
      <c r="EF62" s="63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5"/>
      <c r="ES62" s="66" t="s">
        <v>42</v>
      </c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8"/>
    </row>
    <row r="63" spans="1:161" ht="21.75" customHeight="1">
      <c r="A63" s="90" t="s">
        <v>151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26" t="s">
        <v>152</v>
      </c>
      <c r="BY63" s="27"/>
      <c r="BZ63" s="27"/>
      <c r="CA63" s="27"/>
      <c r="CB63" s="27"/>
      <c r="CC63" s="27"/>
      <c r="CD63" s="27"/>
      <c r="CE63" s="71"/>
      <c r="CF63" s="72" t="s">
        <v>153</v>
      </c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4"/>
      <c r="CS63" s="72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4"/>
      <c r="DF63" s="63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5"/>
      <c r="DS63" s="63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5"/>
      <c r="EF63" s="63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5"/>
      <c r="ES63" s="66" t="s">
        <v>42</v>
      </c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8"/>
    </row>
    <row r="64" spans="1:161" ht="19.5" customHeight="1">
      <c r="A64" s="121" t="s">
        <v>154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26" t="s">
        <v>155</v>
      </c>
      <c r="BY64" s="27"/>
      <c r="BZ64" s="27"/>
      <c r="CA64" s="27"/>
      <c r="CB64" s="27"/>
      <c r="CC64" s="27"/>
      <c r="CD64" s="27"/>
      <c r="CE64" s="71"/>
      <c r="CF64" s="72" t="s">
        <v>42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4"/>
      <c r="CS64" s="72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4"/>
      <c r="DF64" s="63">
        <f>DF65</f>
        <v>0</v>
      </c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5"/>
      <c r="DS64" s="63">
        <f>DS65</f>
        <v>0</v>
      </c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5"/>
      <c r="EF64" s="63">
        <f>EF65</f>
        <v>0</v>
      </c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5"/>
      <c r="ES64" s="66" t="s">
        <v>42</v>
      </c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8"/>
    </row>
    <row r="65" spans="1:161" ht="21.75" customHeight="1">
      <c r="A65" s="90" t="s">
        <v>156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26" t="s">
        <v>157</v>
      </c>
      <c r="BY65" s="27"/>
      <c r="BZ65" s="27"/>
      <c r="CA65" s="27"/>
      <c r="CB65" s="27"/>
      <c r="CC65" s="27"/>
      <c r="CD65" s="27"/>
      <c r="CE65" s="71"/>
      <c r="CF65" s="72" t="s">
        <v>158</v>
      </c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4"/>
      <c r="CS65" s="72" t="s">
        <v>282</v>
      </c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4"/>
      <c r="DF65" s="63">
        <f>'мб осн'!DF65+'232'!DF65+внеб!DF65</f>
        <v>0</v>
      </c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5"/>
      <c r="DS65" s="63">
        <f>'мб осн'!DS65+'232'!DS65+внеб!DS65</f>
        <v>0</v>
      </c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5"/>
      <c r="EF65" s="63">
        <f>'мб осн'!EF65+'232'!EF65+внеб!EF65</f>
        <v>0</v>
      </c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5"/>
      <c r="ES65" s="66" t="s">
        <v>42</v>
      </c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8"/>
    </row>
    <row r="66" spans="1:161" ht="12.75" customHeight="1">
      <c r="A66" s="121" t="s">
        <v>159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26" t="s">
        <v>160</v>
      </c>
      <c r="BY66" s="27"/>
      <c r="BZ66" s="27"/>
      <c r="CA66" s="27"/>
      <c r="CB66" s="27"/>
      <c r="CC66" s="27"/>
      <c r="CD66" s="27"/>
      <c r="CE66" s="71"/>
      <c r="CF66" s="72" t="s">
        <v>42</v>
      </c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4"/>
      <c r="CS66" s="72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4"/>
      <c r="DF66" s="63">
        <f>DF67+DF68+DF69+DF70+'мб осн'!DF85:DR85</f>
        <v>13740232.79</v>
      </c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5"/>
      <c r="DS66" s="63">
        <f>DS67+DS68+DS69+DS70+'мб осн'!DS85:EE85</f>
        <v>21664176.439999998</v>
      </c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5"/>
      <c r="EF66" s="63">
        <f>EF67+EF68+EF69+EF70+'мб осн'!EF85:ER85</f>
        <v>15559157.7</v>
      </c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5"/>
      <c r="ES66" s="66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8"/>
    </row>
    <row r="67" spans="1:161" ht="21.75" customHeight="1">
      <c r="A67" s="90" t="s">
        <v>161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26" t="s">
        <v>162</v>
      </c>
      <c r="BY67" s="27"/>
      <c r="BZ67" s="27"/>
      <c r="CA67" s="27"/>
      <c r="CB67" s="27"/>
      <c r="CC67" s="27"/>
      <c r="CD67" s="27"/>
      <c r="CE67" s="71"/>
      <c r="CF67" s="72" t="s">
        <v>163</v>
      </c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4"/>
      <c r="CS67" s="72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4"/>
      <c r="DF67" s="63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5"/>
      <c r="DS67" s="63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5"/>
      <c r="EF67" s="63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5"/>
      <c r="ES67" s="66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8"/>
    </row>
    <row r="68" spans="1:161" ht="26.25" customHeight="1" thickBot="1">
      <c r="A68" s="90" t="s">
        <v>164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115" t="s">
        <v>165</v>
      </c>
      <c r="BY68" s="116"/>
      <c r="BZ68" s="116"/>
      <c r="CA68" s="116"/>
      <c r="CB68" s="116"/>
      <c r="CC68" s="116"/>
      <c r="CD68" s="116"/>
      <c r="CE68" s="117"/>
      <c r="CF68" s="118" t="s">
        <v>166</v>
      </c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20"/>
      <c r="CS68" s="118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20"/>
      <c r="DF68" s="101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3"/>
      <c r="DS68" s="101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3"/>
      <c r="EF68" s="101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3"/>
      <c r="ES68" s="35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104"/>
    </row>
    <row r="69" spans="1:161" ht="21.75" customHeight="1">
      <c r="A69" s="90" t="s">
        <v>167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29" t="s">
        <v>168</v>
      </c>
      <c r="BY69" s="30"/>
      <c r="BZ69" s="30"/>
      <c r="CA69" s="30"/>
      <c r="CB69" s="30"/>
      <c r="CC69" s="30"/>
      <c r="CD69" s="30"/>
      <c r="CE69" s="105"/>
      <c r="CF69" s="106" t="s">
        <v>169</v>
      </c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8"/>
      <c r="CS69" s="106" t="s">
        <v>283</v>
      </c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8"/>
      <c r="DF69" s="109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1"/>
      <c r="DS69" s="109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1"/>
      <c r="EF69" s="109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1"/>
      <c r="ES69" s="112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4"/>
    </row>
    <row r="70" spans="1:161" ht="11.25" customHeight="1">
      <c r="A70" s="98" t="s">
        <v>170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100"/>
      <c r="BX70" s="94" t="s">
        <v>171</v>
      </c>
      <c r="BY70" s="95"/>
      <c r="BZ70" s="95"/>
      <c r="CA70" s="95"/>
      <c r="CB70" s="95"/>
      <c r="CC70" s="95"/>
      <c r="CD70" s="95"/>
      <c r="CE70" s="96"/>
      <c r="CF70" s="87" t="s">
        <v>172</v>
      </c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9"/>
      <c r="CS70" s="87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9"/>
      <c r="DF70" s="84">
        <f>DF72+DF73+DF74+DF75+DF76+DF77+DF78+DF79+DF80+DF81+DF82+DF83+DF84</f>
        <v>12151769.149999999</v>
      </c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6"/>
      <c r="DS70" s="84">
        <f>DS72+DS73+DS74+DS75+DS76+DS77+DS78+DS79+DS80+DS81+DS82+DS83+DS84</f>
        <v>14169179.799999999</v>
      </c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6"/>
      <c r="EF70" s="84">
        <f>EF72+EF73+EF74+EF75+EF76+EF77+EF78+EF79+EF80+EF81+EF82+EF83+EF84</f>
        <v>13970694.059999999</v>
      </c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6"/>
      <c r="ES70" s="84">
        <f>ES72+ES73+ES74+ES75+ES76+ES77+ES78+ES79+ES80+ES81+ES82+ES83+ES84</f>
        <v>0</v>
      </c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6"/>
    </row>
    <row r="71" spans="1:161" ht="11.25" customHeight="1">
      <c r="A71" s="97" t="s">
        <v>173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4"/>
      <c r="BY71" s="95"/>
      <c r="BZ71" s="95"/>
      <c r="CA71" s="95"/>
      <c r="CB71" s="95"/>
      <c r="CC71" s="95"/>
      <c r="CD71" s="95"/>
      <c r="CE71" s="96"/>
      <c r="CF71" s="87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9"/>
      <c r="CS71" s="87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9"/>
      <c r="DF71" s="87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9"/>
      <c r="DS71" s="87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9"/>
      <c r="EF71" s="87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9"/>
      <c r="ES71" s="87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9"/>
    </row>
    <row r="72" spans="1:161" ht="11.25" customHeight="1">
      <c r="A72" s="92" t="s">
        <v>284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3"/>
      <c r="BX72" s="94" t="s">
        <v>313</v>
      </c>
      <c r="BY72" s="95"/>
      <c r="BZ72" s="95"/>
      <c r="CA72" s="95"/>
      <c r="CB72" s="95"/>
      <c r="CC72" s="95"/>
      <c r="CD72" s="95"/>
      <c r="CE72" s="96"/>
      <c r="CF72" s="87" t="s">
        <v>172</v>
      </c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9"/>
      <c r="CS72" s="87" t="s">
        <v>293</v>
      </c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9"/>
      <c r="DF72" s="84">
        <f>'мб осн'!DF72+'232'!DF72+внеб!DF72+'мб озд'!DF72:DR72+'мб пит'!DF72:DR72+'кб пит'!DF72:DR72</f>
        <v>12000</v>
      </c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6"/>
      <c r="DS72" s="84">
        <f>'мб осн'!DS72+'232'!DS72+внеб!DS72+'мб озд'!DS72:EE72+'мб пит'!DS72:EE72+'кб пит'!DS72:EE72</f>
        <v>12000</v>
      </c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6"/>
      <c r="EF72" s="84">
        <f>'мб осн'!EF72+'232'!EF72+внеб!EF72+'мб озд'!EF72:ER72+'мб пит'!EF72:ER72+'кб пит'!EF72:ER72</f>
        <v>12000</v>
      </c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6"/>
      <c r="ES72" s="87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9"/>
    </row>
    <row r="73" spans="1:161" ht="11.25" customHeight="1">
      <c r="A73" s="92" t="s">
        <v>285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3"/>
      <c r="BX73" s="94" t="s">
        <v>314</v>
      </c>
      <c r="BY73" s="95"/>
      <c r="BZ73" s="95"/>
      <c r="CA73" s="95"/>
      <c r="CB73" s="95"/>
      <c r="CC73" s="95"/>
      <c r="CD73" s="95"/>
      <c r="CE73" s="96"/>
      <c r="CF73" s="87" t="s">
        <v>172</v>
      </c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9"/>
      <c r="CS73" s="87" t="s">
        <v>294</v>
      </c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9"/>
      <c r="DF73" s="84">
        <f>'мб осн'!DF73+'232'!DF73+внеб!DF73+'мб озд'!DF73:DR73+'мб пит'!DF73:DR73+'кб пит'!DF73:DR73</f>
        <v>0</v>
      </c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6"/>
      <c r="DS73" s="84">
        <f>'мб осн'!DS73+'232'!DS73+внеб!DS73+'мб озд'!DS73:EE73+'мб пит'!DS73:EE73+'кб пит'!DS73:EE73</f>
        <v>0</v>
      </c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6"/>
      <c r="EF73" s="84">
        <f>'мб осн'!EF73+'232'!EF73+внеб!EF73+'мб озд'!EF73:ER73+'мб пит'!EF73:ER73+'кб пит'!EF73:ER73</f>
        <v>0</v>
      </c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6"/>
      <c r="ES73" s="87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9"/>
    </row>
    <row r="74" spans="1:161" ht="11.25" customHeight="1">
      <c r="A74" s="92" t="s">
        <v>286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3"/>
      <c r="BX74" s="94" t="s">
        <v>315</v>
      </c>
      <c r="BY74" s="95"/>
      <c r="BZ74" s="95"/>
      <c r="CA74" s="95"/>
      <c r="CB74" s="95"/>
      <c r="CC74" s="95"/>
      <c r="CD74" s="95"/>
      <c r="CE74" s="96"/>
      <c r="CF74" s="87" t="s">
        <v>172</v>
      </c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9"/>
      <c r="CS74" s="87" t="s">
        <v>295</v>
      </c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9"/>
      <c r="DF74" s="84">
        <f>'мб осн'!DF74+'232'!DF74+внеб!DF74+'мб озд'!DF74:DR74+'мб пит'!DF74:DR74+'кб пит'!DF74:DR74</f>
        <v>171189.44</v>
      </c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6"/>
      <c r="DS74" s="84">
        <f>'мб осн'!DS74+'232'!DS74+внеб!DS74+'мб озд'!DS74:EE74+'мб пит'!DS74:EE74+'кб пит'!DS74:EE74</f>
        <v>171189.44</v>
      </c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6"/>
      <c r="EF74" s="84">
        <f>'мб осн'!EF74+'232'!EF74+внеб!EF74+'мб озд'!EF74:ER74+'мб пит'!EF74:ER74+'кб пит'!EF74:ER74</f>
        <v>171189.44</v>
      </c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6"/>
      <c r="ES74" s="87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9"/>
    </row>
    <row r="75" spans="1:161" ht="11.25" customHeight="1">
      <c r="A75" s="92" t="s">
        <v>287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3"/>
      <c r="BX75" s="94" t="s">
        <v>316</v>
      </c>
      <c r="BY75" s="95"/>
      <c r="BZ75" s="95"/>
      <c r="CA75" s="95"/>
      <c r="CB75" s="95"/>
      <c r="CC75" s="95"/>
      <c r="CD75" s="95"/>
      <c r="CE75" s="96"/>
      <c r="CF75" s="87" t="s">
        <v>172</v>
      </c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9"/>
      <c r="CS75" s="87" t="s">
        <v>283</v>
      </c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9"/>
      <c r="DF75" s="84">
        <f>'мб осн'!DF75+'232'!DF75+внеб!DF75+'мб озд'!DF75:DR75+'мб пит'!DF75:DR75+'кб пит'!DF75:DR75</f>
        <v>86257.4</v>
      </c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6"/>
      <c r="DS75" s="84">
        <f>'мб осн'!DS75+'232'!DS75+внеб!DS75+'мб озд'!DS75:EE75+'мб пит'!DS75:EE75+'кб пит'!DS75:EE75</f>
        <v>86257.4</v>
      </c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6"/>
      <c r="EF75" s="84">
        <f>'мб осн'!EF75+'232'!EF75+внеб!EF75+'мб озд'!EF75:ER75+'мб пит'!EF75:ER75+'кб пит'!EF75:ER75</f>
        <v>86257.4</v>
      </c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6"/>
      <c r="ES75" s="87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9"/>
    </row>
    <row r="76" spans="1:161" ht="11.25" customHeight="1">
      <c r="A76" s="92" t="s">
        <v>288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3"/>
      <c r="BX76" s="94" t="s">
        <v>317</v>
      </c>
      <c r="BY76" s="95"/>
      <c r="BZ76" s="95"/>
      <c r="CA76" s="95"/>
      <c r="CB76" s="95"/>
      <c r="CC76" s="95"/>
      <c r="CD76" s="95"/>
      <c r="CE76" s="96"/>
      <c r="CF76" s="87" t="s">
        <v>172</v>
      </c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9"/>
      <c r="CS76" s="87" t="s">
        <v>296</v>
      </c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9"/>
      <c r="DF76" s="84">
        <f>'мб осн'!DF76+'232'!DF76+внеб!DF76+'мб озд'!DF76:DR76+'мб пит'!DF76:DR76+'кб пит'!DF76:DR76</f>
        <v>563789.53</v>
      </c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6"/>
      <c r="DS76" s="84">
        <f>'мб осн'!DS76+'232'!DS76+внеб!DS76+'мб озд'!DS76:EE76+'мб пит'!DS76:EE76+'кб пит'!DS76:EE76</f>
        <v>563789.53</v>
      </c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6"/>
      <c r="EF76" s="84">
        <f>'мб осн'!EF76+'232'!EF76+внеб!EF76+'мб озд'!EF76:ER76+'мб пит'!EF76:ER76+'кб пит'!EF76:ER76</f>
        <v>563789.53</v>
      </c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6"/>
      <c r="ES76" s="87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9"/>
    </row>
    <row r="77" spans="1:161" ht="11.25" customHeight="1">
      <c r="A77" s="92" t="s">
        <v>298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3"/>
      <c r="BX77" s="94" t="s">
        <v>318</v>
      </c>
      <c r="BY77" s="95"/>
      <c r="BZ77" s="95"/>
      <c r="CA77" s="95"/>
      <c r="CB77" s="95"/>
      <c r="CC77" s="95"/>
      <c r="CD77" s="95"/>
      <c r="CE77" s="96"/>
      <c r="CF77" s="87" t="s">
        <v>172</v>
      </c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9"/>
      <c r="CS77" s="87" t="s">
        <v>297</v>
      </c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9"/>
      <c r="DF77" s="84">
        <f>'мб осн'!DF77+'232'!DF77+внеб!DF77+'мб озд'!DF77:DR77+'мб пит'!DF77:DR77+'кб пит'!DF77:DR77</f>
        <v>102990</v>
      </c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6"/>
      <c r="DS77" s="84">
        <f>'мб осн'!DS77+'232'!DS77+внеб!DS77+'мб озд'!DS77:EE77+'мб пит'!DS77:EE77+'кб пит'!DS77:EE77</f>
        <v>100000</v>
      </c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6"/>
      <c r="EF77" s="84">
        <f>'мб осн'!EF77+'232'!EF77+внеб!EF77+'мб озд'!EF77:ER77+'мб пит'!EF77:ER77+'кб пит'!EF77:ER77</f>
        <v>100000</v>
      </c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6"/>
      <c r="ES77" s="87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9"/>
    </row>
    <row r="78" spans="1:161" ht="11.25" customHeight="1">
      <c r="A78" s="92" t="s">
        <v>299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3"/>
      <c r="BX78" s="94" t="s">
        <v>319</v>
      </c>
      <c r="BY78" s="95"/>
      <c r="BZ78" s="95"/>
      <c r="CA78" s="95"/>
      <c r="CB78" s="95"/>
      <c r="CC78" s="95"/>
      <c r="CD78" s="95"/>
      <c r="CE78" s="96"/>
      <c r="CF78" s="87" t="s">
        <v>172</v>
      </c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9"/>
      <c r="CS78" s="87" t="s">
        <v>301</v>
      </c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9"/>
      <c r="DF78" s="84">
        <f>'мб осн'!DF78+'232'!DF78+внеб!DF78+'мб озд'!DF78:DR78+'мб пит'!DF78:DR78+'кб пит'!DF78:DR78</f>
        <v>13150</v>
      </c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6"/>
      <c r="DS78" s="84">
        <f>'мб осн'!DS78+'232'!DS78+внеб!DS78+'мб озд'!DS78:EE78+'мб пит'!DS78:EE78+'кб пит'!DS78:EE78</f>
        <v>10000</v>
      </c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6"/>
      <c r="EF78" s="84">
        <f>'мб осн'!EF78+'232'!EF78+внеб!EF78+'мб озд'!EF78:ER78+'мб пит'!EF78:ER78+'кб пит'!EF78:ER78</f>
        <v>10000</v>
      </c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6"/>
      <c r="ES78" s="87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9"/>
    </row>
    <row r="79" spans="1:161" ht="11.25" customHeight="1">
      <c r="A79" s="92" t="s">
        <v>300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3"/>
      <c r="BX79" s="94" t="s">
        <v>320</v>
      </c>
      <c r="BY79" s="95"/>
      <c r="BZ79" s="95"/>
      <c r="CA79" s="95"/>
      <c r="CB79" s="95"/>
      <c r="CC79" s="95"/>
      <c r="CD79" s="95"/>
      <c r="CE79" s="96"/>
      <c r="CF79" s="87" t="s">
        <v>172</v>
      </c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9"/>
      <c r="CS79" s="87" t="s">
        <v>302</v>
      </c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9"/>
      <c r="DF79" s="84">
        <f>'мб осн'!DF79+'232'!DF79+внеб!DF79+'мб озд'!DF79:DR79+'мб пит'!DF79:DR79+'кб пит'!DF79:DR79</f>
        <v>9795282.93</v>
      </c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6"/>
      <c r="DS79" s="84">
        <f>'мб осн'!DS79+'232'!DS79+внеб!DS79+'мб озд'!DS79:EE79+'мб пит'!DS79:EE79+'кб пит'!DS79:EE79</f>
        <v>11877164.93</v>
      </c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6"/>
      <c r="EF79" s="84">
        <f>'мб осн'!EF79+'232'!EF79+внеб!EF79+'мб озд'!EF79:ER79+'мб пит'!EF79:ER79+'кб пит'!EF79:ER79</f>
        <v>11678679.19</v>
      </c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6"/>
      <c r="ES79" s="87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9"/>
    </row>
    <row r="80" spans="1:161" ht="11.25" customHeight="1">
      <c r="A80" s="92" t="s">
        <v>304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3"/>
      <c r="BX80" s="94" t="s">
        <v>321</v>
      </c>
      <c r="BY80" s="95"/>
      <c r="BZ80" s="95"/>
      <c r="CA80" s="95"/>
      <c r="CB80" s="95"/>
      <c r="CC80" s="95"/>
      <c r="CD80" s="95"/>
      <c r="CE80" s="96"/>
      <c r="CF80" s="87" t="s">
        <v>172</v>
      </c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9"/>
      <c r="CS80" s="87" t="s">
        <v>303</v>
      </c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9"/>
      <c r="DF80" s="84">
        <f>'мб осн'!DF80+'232'!DF80+внеб!DF80+'мб озд'!DF80:DR80+'мб пит'!DF80:DR80+'кб пит'!DF80:DR80</f>
        <v>90000</v>
      </c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6"/>
      <c r="DS80" s="84">
        <f>'мб осн'!DS80+'232'!DS80+внеб!DS80+'мб озд'!DS80:EE80+'мб пит'!DS80:EE80+'кб пит'!DS80:EE80</f>
        <v>90000</v>
      </c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EE80" s="86"/>
      <c r="EF80" s="84">
        <f>'мб осн'!EF80+'232'!EF80+внеб!EF80+'мб озд'!EF80:ER80+'мб пит'!EF80:ER80+'кб пит'!EF80:ER80</f>
        <v>90000</v>
      </c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6"/>
      <c r="ES80" s="87"/>
      <c r="ET80" s="88"/>
      <c r="EU80" s="88"/>
      <c r="EV80" s="88"/>
      <c r="EW80" s="88"/>
      <c r="EX80" s="88"/>
      <c r="EY80" s="88"/>
      <c r="EZ80" s="88"/>
      <c r="FA80" s="88"/>
      <c r="FB80" s="88"/>
      <c r="FC80" s="88"/>
      <c r="FD80" s="88"/>
      <c r="FE80" s="89"/>
    </row>
    <row r="81" spans="1:161" ht="11.25" customHeight="1">
      <c r="A81" s="92" t="s">
        <v>308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3"/>
      <c r="BX81" s="94" t="s">
        <v>322</v>
      </c>
      <c r="BY81" s="95"/>
      <c r="BZ81" s="95"/>
      <c r="CA81" s="95"/>
      <c r="CB81" s="95"/>
      <c r="CC81" s="95"/>
      <c r="CD81" s="95"/>
      <c r="CE81" s="96"/>
      <c r="CF81" s="87" t="s">
        <v>172</v>
      </c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9"/>
      <c r="CS81" s="87" t="s">
        <v>305</v>
      </c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9"/>
      <c r="DF81" s="84">
        <f>'мб осн'!DF81+'232'!DF81+внеб!DF81+'мб озд'!DF81:DR81+'мб пит'!DF81:DR81+'кб пит'!DF81:DR81</f>
        <v>100000</v>
      </c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6"/>
      <c r="DS81" s="84">
        <f>'мб осн'!DS81+'232'!DS81+внеб!DS81+'мб озд'!DS81:EE81+'мб пит'!DS81:EE81+'кб пит'!DS81:EE81</f>
        <v>100000</v>
      </c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6"/>
      <c r="EF81" s="84">
        <f>'мб осн'!EF81+'232'!EF81+внеб!EF81+'мб озд'!EF81:ER81+'мб пит'!EF81:ER81+'кб пит'!EF81:ER81</f>
        <v>100000</v>
      </c>
      <c r="EG81" s="85"/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6"/>
      <c r="ES81" s="87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9"/>
    </row>
    <row r="82" spans="1:161" ht="11.25" customHeight="1">
      <c r="A82" s="92" t="s">
        <v>309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3"/>
      <c r="BX82" s="94" t="s">
        <v>323</v>
      </c>
      <c r="BY82" s="95"/>
      <c r="BZ82" s="95"/>
      <c r="CA82" s="95"/>
      <c r="CB82" s="95"/>
      <c r="CC82" s="95"/>
      <c r="CD82" s="95"/>
      <c r="CE82" s="96"/>
      <c r="CF82" s="87" t="s">
        <v>172</v>
      </c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9"/>
      <c r="CS82" s="87" t="s">
        <v>306</v>
      </c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9"/>
      <c r="DF82" s="84">
        <f>'мб осн'!DF82+'232'!DF82+внеб!DF82+'мб озд'!DF82:DR82+'мб пит'!DF82:DR82+'кб пит'!DF82:DR82</f>
        <v>43800.54</v>
      </c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6"/>
      <c r="DS82" s="84">
        <f>'мб осн'!DS82+'232'!DS82+внеб!DS82+'мб озд'!DS82:EE82+'мб пит'!DS82:EE82+'кб пит'!DS82:EE82</f>
        <v>30000</v>
      </c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6"/>
      <c r="EF82" s="84">
        <f>'мб осн'!EF82+'232'!EF82+внеб!EF82+'мб озд'!EF82:ER82+'мб пит'!EF82:ER82+'кб пит'!EF82:ER82</f>
        <v>30000</v>
      </c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6"/>
      <c r="ES82" s="87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9"/>
    </row>
    <row r="83" spans="1:161" ht="11.25" customHeight="1">
      <c r="A83" s="92" t="s">
        <v>310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3"/>
      <c r="BX83" s="94" t="s">
        <v>324</v>
      </c>
      <c r="BY83" s="95"/>
      <c r="BZ83" s="95"/>
      <c r="CA83" s="95"/>
      <c r="CB83" s="95"/>
      <c r="CC83" s="95"/>
      <c r="CD83" s="95"/>
      <c r="CE83" s="96"/>
      <c r="CF83" s="87" t="s">
        <v>172</v>
      </c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9"/>
      <c r="CS83" s="87" t="s">
        <v>307</v>
      </c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9"/>
      <c r="DF83" s="84">
        <f>'мб осн'!DF83+'232'!DF83+внеб!DF83+'мб озд'!DF83:DR83+'мб пит'!DF83:DR83+'кб пит'!DF83:DR83</f>
        <v>965394.31</v>
      </c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6"/>
      <c r="DS83" s="84">
        <f>'мб осн'!DS83+'232'!DS83+внеб!DS83+'мб озд'!DS83:EE83+'мб пит'!DS83:EE83+'кб пит'!DS83:EE83</f>
        <v>920863.5</v>
      </c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6"/>
      <c r="EF83" s="84">
        <f>'мб осн'!EF83+'232'!EF83+внеб!EF83+'мб озд'!EF83:ER83+'мб пит'!EF83:ER83+'кб пит'!EF83:ER83</f>
        <v>920863.5</v>
      </c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6"/>
      <c r="ES83" s="87"/>
      <c r="ET83" s="88"/>
      <c r="EU83" s="88"/>
      <c r="EV83" s="88"/>
      <c r="EW83" s="88"/>
      <c r="EX83" s="88"/>
      <c r="EY83" s="88"/>
      <c r="EZ83" s="88"/>
      <c r="FA83" s="88"/>
      <c r="FB83" s="88"/>
      <c r="FC83" s="88"/>
      <c r="FD83" s="88"/>
      <c r="FE83" s="89"/>
    </row>
    <row r="84" spans="1:161" ht="11.25" customHeight="1">
      <c r="A84" s="92" t="s">
        <v>312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3"/>
      <c r="BX84" s="94" t="s">
        <v>325</v>
      </c>
      <c r="BY84" s="95"/>
      <c r="BZ84" s="95"/>
      <c r="CA84" s="95"/>
      <c r="CB84" s="95"/>
      <c r="CC84" s="95"/>
      <c r="CD84" s="95"/>
      <c r="CE84" s="96"/>
      <c r="CF84" s="87" t="s">
        <v>172</v>
      </c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9"/>
      <c r="CS84" s="87" t="s">
        <v>311</v>
      </c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9"/>
      <c r="DF84" s="84">
        <f>'мб осн'!DF84+'232'!DF84+внеб!DF84+'мб озд'!DF84:DR84+'мб пит'!DF84:DR84+'кб пит'!DF84:DR84</f>
        <v>207915</v>
      </c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6"/>
      <c r="DS84" s="84">
        <f>'мб осн'!DS84+'232'!DS84+внеб!DS84+'мб озд'!DS84:EE84+'мб пит'!DS84:EE84+'кб пит'!DS84:EE84</f>
        <v>207915</v>
      </c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5"/>
      <c r="EE84" s="86"/>
      <c r="EF84" s="84">
        <f>'мб осн'!EF84+'232'!EF84+внеб!EF84+'мб озд'!EF84:ER84+'мб пит'!EF84:ER84+'кб пит'!EF84:ER84</f>
        <v>207915</v>
      </c>
      <c r="EG84" s="85"/>
      <c r="EH84" s="85"/>
      <c r="EI84" s="85"/>
      <c r="EJ84" s="85"/>
      <c r="EK84" s="85"/>
      <c r="EL84" s="85"/>
      <c r="EM84" s="85"/>
      <c r="EN84" s="85"/>
      <c r="EO84" s="85"/>
      <c r="EP84" s="85"/>
      <c r="EQ84" s="85"/>
      <c r="ER84" s="86"/>
      <c r="ES84" s="87"/>
      <c r="ET84" s="88"/>
      <c r="EU84" s="88"/>
      <c r="EV84" s="88"/>
      <c r="EW84" s="88"/>
      <c r="EX84" s="88"/>
      <c r="EY84" s="88"/>
      <c r="EZ84" s="88"/>
      <c r="FA84" s="88"/>
      <c r="FB84" s="88"/>
      <c r="FC84" s="88"/>
      <c r="FD84" s="88"/>
      <c r="FE84" s="89"/>
    </row>
    <row r="85" spans="1:161" ht="11.25" customHeight="1">
      <c r="A85" s="92" t="s">
        <v>286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3"/>
      <c r="BX85" s="94" t="s">
        <v>365</v>
      </c>
      <c r="BY85" s="95"/>
      <c r="BZ85" s="95"/>
      <c r="CA85" s="95"/>
      <c r="CB85" s="95"/>
      <c r="CC85" s="95"/>
      <c r="CD85" s="95"/>
      <c r="CE85" s="96"/>
      <c r="CF85" s="87" t="s">
        <v>366</v>
      </c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9"/>
      <c r="CS85" s="87" t="s">
        <v>295</v>
      </c>
      <c r="CT85" s="88"/>
      <c r="CU85" s="88"/>
      <c r="CV85" s="88"/>
      <c r="CW85" s="88"/>
      <c r="CX85" s="88"/>
      <c r="CY85" s="88"/>
      <c r="CZ85" s="88"/>
      <c r="DA85" s="88"/>
      <c r="DB85" s="88"/>
      <c r="DC85" s="88"/>
      <c r="DD85" s="88"/>
      <c r="DE85" s="89"/>
      <c r="DF85" s="84">
        <f>'мб осн'!DF85+'232'!DF85+внеб!DF85+'мб озд'!DF85:DR85+'мб пит'!DF85:DR85+'кб пит'!DF85:DR85</f>
        <v>1588463.64</v>
      </c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6"/>
      <c r="DS85" s="84">
        <f>'мб осн'!DS85+'232'!DS85+внеб!DS85+'мб озд'!DS85:EE85+'мб пит'!DS85:EE85+'кб пит'!DS85:EE85</f>
        <v>7494996.64</v>
      </c>
      <c r="DT85" s="85"/>
      <c r="DU85" s="85"/>
      <c r="DV85" s="85"/>
      <c r="DW85" s="85"/>
      <c r="DX85" s="85"/>
      <c r="DY85" s="85"/>
      <c r="DZ85" s="85"/>
      <c r="EA85" s="85"/>
      <c r="EB85" s="85"/>
      <c r="EC85" s="85"/>
      <c r="ED85" s="85"/>
      <c r="EE85" s="86"/>
      <c r="EF85" s="84">
        <f>'мб осн'!EF85+'232'!EF85+внеб!EF85+'мб озд'!EF85:ER85+'мб пит'!EF85:ER85+'кб пит'!EF85:ER85</f>
        <v>1588463.64</v>
      </c>
      <c r="EG85" s="85"/>
      <c r="EH85" s="85"/>
      <c r="EI85" s="85"/>
      <c r="EJ85" s="85"/>
      <c r="EK85" s="85"/>
      <c r="EL85" s="85"/>
      <c r="EM85" s="85"/>
      <c r="EN85" s="85"/>
      <c r="EO85" s="85"/>
      <c r="EP85" s="85"/>
      <c r="EQ85" s="85"/>
      <c r="ER85" s="86"/>
      <c r="ES85" s="87"/>
      <c r="ET85" s="88"/>
      <c r="EU85" s="88"/>
      <c r="EV85" s="88"/>
      <c r="EW85" s="88"/>
      <c r="EX85" s="88"/>
      <c r="EY85" s="88"/>
      <c r="EZ85" s="88"/>
      <c r="FA85" s="88"/>
      <c r="FB85" s="88"/>
      <c r="FC85" s="88"/>
      <c r="FD85" s="88"/>
      <c r="FE85" s="89"/>
    </row>
    <row r="86" spans="1:161" ht="11.25" customHeight="1">
      <c r="A86" s="90" t="s">
        <v>174</v>
      </c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26" t="s">
        <v>175</v>
      </c>
      <c r="BY86" s="27"/>
      <c r="BZ86" s="27"/>
      <c r="CA86" s="27"/>
      <c r="CB86" s="27"/>
      <c r="CC86" s="27"/>
      <c r="CD86" s="27"/>
      <c r="CE86" s="71"/>
      <c r="CF86" s="72" t="s">
        <v>176</v>
      </c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4"/>
      <c r="CS86" s="72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4"/>
      <c r="DF86" s="84">
        <f>'мб осн'!DF86+'232'!DF85+внеб!DF85+'мб озд'!DF85:DR85+'мб пит'!DF85:DR85+'кб пит'!DF85:DR85</f>
        <v>0</v>
      </c>
      <c r="DG86" s="85"/>
      <c r="DH86" s="85"/>
      <c r="DI86" s="85"/>
      <c r="DJ86" s="85"/>
      <c r="DK86" s="85"/>
      <c r="DL86" s="85"/>
      <c r="DM86" s="85"/>
      <c r="DN86" s="85"/>
      <c r="DO86" s="85"/>
      <c r="DP86" s="85"/>
      <c r="DQ86" s="85"/>
      <c r="DR86" s="86"/>
      <c r="DS86" s="84">
        <f>'мб осн'!DS86+'232'!DS85+внеб!DS85+'мб озд'!DS85:EE85+'мб пит'!DS85:EE85+'кб пит'!DS85:EE85</f>
        <v>0</v>
      </c>
      <c r="DT86" s="85"/>
      <c r="DU86" s="85"/>
      <c r="DV86" s="85"/>
      <c r="DW86" s="85"/>
      <c r="DX86" s="85"/>
      <c r="DY86" s="85"/>
      <c r="DZ86" s="85"/>
      <c r="EA86" s="85"/>
      <c r="EB86" s="85"/>
      <c r="EC86" s="85"/>
      <c r="ED86" s="85"/>
      <c r="EE86" s="86"/>
      <c r="EF86" s="84">
        <f>'мб осн'!EF86+'232'!EF85+внеб!EF85+'мб озд'!EF85:ER85+'мб пит'!EF85:ER85+'кб пит'!EF85:ER85</f>
        <v>0</v>
      </c>
      <c r="EG86" s="85"/>
      <c r="EH86" s="85"/>
      <c r="EI86" s="85"/>
      <c r="EJ86" s="85"/>
      <c r="EK86" s="85"/>
      <c r="EL86" s="85"/>
      <c r="EM86" s="85"/>
      <c r="EN86" s="85"/>
      <c r="EO86" s="85"/>
      <c r="EP86" s="85"/>
      <c r="EQ86" s="85"/>
      <c r="ER86" s="86"/>
      <c r="ES86" s="63">
        <f>ES87+ES88</f>
        <v>0</v>
      </c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5"/>
    </row>
    <row r="87" spans="1:161" ht="21.75" customHeight="1">
      <c r="A87" s="82" t="s">
        <v>177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26" t="s">
        <v>178</v>
      </c>
      <c r="BY87" s="27"/>
      <c r="BZ87" s="27"/>
      <c r="CA87" s="27"/>
      <c r="CB87" s="27"/>
      <c r="CC87" s="27"/>
      <c r="CD87" s="27"/>
      <c r="CE87" s="71"/>
      <c r="CF87" s="72" t="s">
        <v>179</v>
      </c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4"/>
      <c r="CS87" s="72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4"/>
      <c r="DF87" s="63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5"/>
      <c r="DS87" s="63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5"/>
      <c r="EF87" s="63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5"/>
      <c r="ES87" s="66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8"/>
    </row>
    <row r="88" spans="1:161" ht="22.5" customHeight="1">
      <c r="A88" s="82" t="s">
        <v>180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26" t="s">
        <v>181</v>
      </c>
      <c r="BY88" s="27"/>
      <c r="BZ88" s="27"/>
      <c r="CA88" s="27"/>
      <c r="CB88" s="27"/>
      <c r="CC88" s="27"/>
      <c r="CD88" s="27"/>
      <c r="CE88" s="71"/>
      <c r="CF88" s="72" t="s">
        <v>182</v>
      </c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4"/>
      <c r="CS88" s="72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4"/>
      <c r="DF88" s="63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5"/>
      <c r="DS88" s="63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5"/>
      <c r="EF88" s="63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5"/>
      <c r="ES88" s="66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8"/>
    </row>
    <row r="89" spans="1:161" ht="12.75" customHeight="1">
      <c r="A89" s="75" t="s">
        <v>183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6" t="s">
        <v>184</v>
      </c>
      <c r="BY89" s="77"/>
      <c r="BZ89" s="77"/>
      <c r="CA89" s="77"/>
      <c r="CB89" s="77"/>
      <c r="CC89" s="77"/>
      <c r="CD89" s="77"/>
      <c r="CE89" s="78"/>
      <c r="CF89" s="79" t="s">
        <v>185</v>
      </c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1"/>
      <c r="CS89" s="72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4"/>
      <c r="DF89" s="63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5"/>
      <c r="DS89" s="63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5"/>
      <c r="EF89" s="63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5"/>
      <c r="ES89" s="66" t="s">
        <v>42</v>
      </c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8"/>
    </row>
    <row r="90" spans="1:161" ht="22.5" customHeight="1">
      <c r="A90" s="69" t="s">
        <v>186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26" t="s">
        <v>187</v>
      </c>
      <c r="BY90" s="27"/>
      <c r="BZ90" s="27"/>
      <c r="CA90" s="27"/>
      <c r="CB90" s="27"/>
      <c r="CC90" s="27"/>
      <c r="CD90" s="27"/>
      <c r="CE90" s="71"/>
      <c r="CF90" s="72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4"/>
      <c r="CS90" s="72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4"/>
      <c r="DF90" s="63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5"/>
      <c r="DS90" s="63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5"/>
      <c r="EF90" s="63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5"/>
      <c r="ES90" s="66" t="s">
        <v>42</v>
      </c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8"/>
    </row>
    <row r="91" spans="1:161" ht="12.75" customHeight="1">
      <c r="A91" s="69" t="s">
        <v>188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26" t="s">
        <v>189</v>
      </c>
      <c r="BY91" s="27"/>
      <c r="BZ91" s="27"/>
      <c r="CA91" s="27"/>
      <c r="CB91" s="27"/>
      <c r="CC91" s="27"/>
      <c r="CD91" s="27"/>
      <c r="CE91" s="71"/>
      <c r="CF91" s="72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4"/>
      <c r="CS91" s="72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4"/>
      <c r="DF91" s="63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5"/>
      <c r="DS91" s="63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5"/>
      <c r="EF91" s="63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5"/>
      <c r="ES91" s="66" t="s">
        <v>42</v>
      </c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8"/>
    </row>
    <row r="92" spans="1:161" ht="12.75" customHeight="1">
      <c r="A92" s="69" t="s">
        <v>191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26" t="s">
        <v>190</v>
      </c>
      <c r="BY92" s="27"/>
      <c r="BZ92" s="27"/>
      <c r="CA92" s="27"/>
      <c r="CB92" s="27"/>
      <c r="CC92" s="27"/>
      <c r="CD92" s="27"/>
      <c r="CE92" s="71"/>
      <c r="CF92" s="72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4"/>
      <c r="CS92" s="72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4"/>
      <c r="DF92" s="63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5"/>
      <c r="DS92" s="63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5"/>
      <c r="EF92" s="63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5"/>
      <c r="ES92" s="66" t="s">
        <v>42</v>
      </c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8"/>
    </row>
    <row r="93" spans="1:161" ht="12.75" customHeight="1">
      <c r="A93" s="75" t="s">
        <v>192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6" t="s">
        <v>193</v>
      </c>
      <c r="BY93" s="77"/>
      <c r="BZ93" s="77"/>
      <c r="CA93" s="77"/>
      <c r="CB93" s="77"/>
      <c r="CC93" s="77"/>
      <c r="CD93" s="77"/>
      <c r="CE93" s="78"/>
      <c r="CF93" s="79" t="s">
        <v>42</v>
      </c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1"/>
      <c r="CS93" s="72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4"/>
      <c r="DF93" s="63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5"/>
      <c r="DS93" s="63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5"/>
      <c r="EF93" s="63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5"/>
      <c r="ES93" s="66" t="s">
        <v>42</v>
      </c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8"/>
    </row>
    <row r="94" spans="1:161" ht="15.75" customHeight="1">
      <c r="A94" s="69" t="s">
        <v>194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26" t="s">
        <v>195</v>
      </c>
      <c r="BY94" s="27"/>
      <c r="BZ94" s="27"/>
      <c r="CA94" s="27"/>
      <c r="CB94" s="27"/>
      <c r="CC94" s="27"/>
      <c r="CD94" s="27"/>
      <c r="CE94" s="71"/>
      <c r="CF94" s="72" t="s">
        <v>196</v>
      </c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4"/>
      <c r="CS94" s="72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4"/>
      <c r="DF94" s="63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5"/>
      <c r="DS94" s="63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5"/>
      <c r="EF94" s="63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5"/>
      <c r="ES94" s="66" t="s">
        <v>42</v>
      </c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8"/>
    </row>
    <row r="95" ht="3" customHeight="1"/>
    <row r="96" ht="3" customHeight="1"/>
  </sheetData>
  <sheetProtection/>
  <mergeCells count="696">
    <mergeCell ref="EF85:ER85"/>
    <mergeCell ref="ES85:FE85"/>
    <mergeCell ref="A85:BW85"/>
    <mergeCell ref="BX85:CE85"/>
    <mergeCell ref="CF85:CR85"/>
    <mergeCell ref="CS85:DE85"/>
    <mergeCell ref="DF85:DR85"/>
    <mergeCell ref="DS85:EE85"/>
    <mergeCell ref="EF37:ER37"/>
    <mergeCell ref="ES37:FE37"/>
    <mergeCell ref="A37:BW37"/>
    <mergeCell ref="BX37:CE37"/>
    <mergeCell ref="CF37:CR37"/>
    <mergeCell ref="CS37:DE37"/>
    <mergeCell ref="DF37:DR37"/>
    <mergeCell ref="DS37:EE37"/>
    <mergeCell ref="A1:FE1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  <mergeCell ref="DY4:EA4"/>
    <mergeCell ref="EB4:EE4"/>
    <mergeCell ref="EF4:EK4"/>
    <mergeCell ref="EL4:EN4"/>
    <mergeCell ref="EO4:ER4"/>
    <mergeCell ref="ES4:FE5"/>
    <mergeCell ref="DF5:DR5"/>
    <mergeCell ref="DS5:EE5"/>
    <mergeCell ref="EF5:ER5"/>
    <mergeCell ref="A6:BW6"/>
    <mergeCell ref="BX6:CE6"/>
    <mergeCell ref="CF6:CR6"/>
    <mergeCell ref="CS6:DE6"/>
    <mergeCell ref="DF6:DR6"/>
    <mergeCell ref="DS6:EE6"/>
    <mergeCell ref="EF6:ER6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A8:BW8"/>
    <mergeCell ref="BX8:CE8"/>
    <mergeCell ref="CF8:CR8"/>
    <mergeCell ref="CS8:DE8"/>
    <mergeCell ref="DF8:DR8"/>
    <mergeCell ref="DS8:EE8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10:BW10"/>
    <mergeCell ref="BX10:CE10"/>
    <mergeCell ref="CF10:CR10"/>
    <mergeCell ref="CS10:DE10"/>
    <mergeCell ref="DF10:DR10"/>
    <mergeCell ref="DS10:EE10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2:BW12"/>
    <mergeCell ref="A13:BW13"/>
    <mergeCell ref="BX13:CE13"/>
    <mergeCell ref="CF13:CR13"/>
    <mergeCell ref="CS13:DE13"/>
    <mergeCell ref="DF13:DR13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A16:BW16"/>
    <mergeCell ref="BX16:CE16"/>
    <mergeCell ref="CF16:CR16"/>
    <mergeCell ref="CS16:DE16"/>
    <mergeCell ref="DF16:DR16"/>
    <mergeCell ref="DS16:EE16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8:BW18"/>
    <mergeCell ref="BX18:CE19"/>
    <mergeCell ref="CF18:CR19"/>
    <mergeCell ref="CS18:DE19"/>
    <mergeCell ref="DF18:DR19"/>
    <mergeCell ref="DS18:EE19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A23:BW23"/>
    <mergeCell ref="BX23:CE23"/>
    <mergeCell ref="CF23:CR23"/>
    <mergeCell ref="CS23:DE23"/>
    <mergeCell ref="DF23:DR23"/>
    <mergeCell ref="DS23:EE23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5:BW25"/>
    <mergeCell ref="A26:BW26"/>
    <mergeCell ref="BX26:CE26"/>
    <mergeCell ref="CF26:CR26"/>
    <mergeCell ref="CS26:DE26"/>
    <mergeCell ref="DF26:DR26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A29:BW29"/>
    <mergeCell ref="BX29:CE30"/>
    <mergeCell ref="CF29:CR30"/>
    <mergeCell ref="CS29:DE30"/>
    <mergeCell ref="DF29:DR30"/>
    <mergeCell ref="DS29:EE30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EF33:ER33"/>
    <mergeCell ref="ES33:FE33"/>
    <mergeCell ref="A33:BW33"/>
    <mergeCell ref="BX33:CE33"/>
    <mergeCell ref="CF33:CR33"/>
    <mergeCell ref="CS33:DE33"/>
    <mergeCell ref="DF33:DR33"/>
    <mergeCell ref="DS33:E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EF52:ER52"/>
    <mergeCell ref="ES52:FE52"/>
    <mergeCell ref="A51:BW51"/>
    <mergeCell ref="BX51:CE51"/>
    <mergeCell ref="CF51:CR51"/>
    <mergeCell ref="CS51:DE51"/>
    <mergeCell ref="DF51:DR51"/>
    <mergeCell ref="DS51:EE51"/>
    <mergeCell ref="EF53:ER53"/>
    <mergeCell ref="ES53:FE53"/>
    <mergeCell ref="EF51:ER51"/>
    <mergeCell ref="ES51:FE51"/>
    <mergeCell ref="A52:BW52"/>
    <mergeCell ref="BX52:CE52"/>
    <mergeCell ref="CF52:CR52"/>
    <mergeCell ref="CS52:DE52"/>
    <mergeCell ref="DF52:DR52"/>
    <mergeCell ref="DS52:EE52"/>
    <mergeCell ref="A53:BW53"/>
    <mergeCell ref="BX53:CE53"/>
    <mergeCell ref="CF53:CR53"/>
    <mergeCell ref="CS53:DE53"/>
    <mergeCell ref="DF53:DR53"/>
    <mergeCell ref="DS53:E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A87:BW87"/>
    <mergeCell ref="BX87:CE87"/>
    <mergeCell ref="CF87:CR87"/>
    <mergeCell ref="CS87:DE87"/>
    <mergeCell ref="DF87:DR87"/>
    <mergeCell ref="DS87:EE87"/>
    <mergeCell ref="EF87:ER87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3:BW93"/>
    <mergeCell ref="BX93:CE93"/>
    <mergeCell ref="CF93:CR93"/>
    <mergeCell ref="CS93:DE93"/>
    <mergeCell ref="DF93:DR93"/>
    <mergeCell ref="DS93:EE93"/>
    <mergeCell ref="EF93:ER93"/>
    <mergeCell ref="ES93:FE93"/>
    <mergeCell ref="A94:BW94"/>
    <mergeCell ref="BX94:CE94"/>
    <mergeCell ref="CF94:CR94"/>
    <mergeCell ref="CS94:DE94"/>
    <mergeCell ref="DF94:DR94"/>
    <mergeCell ref="DS94:EE94"/>
    <mergeCell ref="EF94:ER94"/>
    <mergeCell ref="ES94:FE9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rowBreaks count="2" manualBreakCount="2">
    <brk id="33" max="255" man="1"/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94"/>
  <sheetViews>
    <sheetView zoomScalePageLayoutView="0" workbookViewId="0" topLeftCell="A1">
      <selection activeCell="DF7" sqref="DF7:DR9"/>
    </sheetView>
  </sheetViews>
  <sheetFormatPr defaultColWidth="0.875" defaultRowHeight="12.75"/>
  <cols>
    <col min="1" max="121" width="0.875" style="1" customWidth="1"/>
    <col min="122" max="122" width="4.625" style="1" customWidth="1"/>
    <col min="123" max="134" width="0.875" style="1" customWidth="1"/>
    <col min="135" max="135" width="3.875" style="1" customWidth="1"/>
    <col min="136" max="147" width="0.875" style="1" customWidth="1"/>
    <col min="148" max="148" width="3.625" style="1" customWidth="1"/>
    <col min="149" max="16384" width="0.875" style="1" customWidth="1"/>
  </cols>
  <sheetData>
    <row r="1" spans="1:161" s="6" customFormat="1" ht="15.75">
      <c r="A1" s="52" t="s">
        <v>335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</row>
    <row r="2" spans="1:160" ht="15.75">
      <c r="A2" s="268" t="s">
        <v>359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/>
      <c r="DK2" s="268"/>
      <c r="DL2" s="268"/>
      <c r="DM2" s="268"/>
      <c r="DN2" s="268"/>
      <c r="DO2" s="268"/>
      <c r="DP2" s="268"/>
      <c r="DQ2" s="268"/>
      <c r="DR2" s="268"/>
      <c r="DS2" s="268"/>
      <c r="DT2" s="268"/>
      <c r="DU2" s="268"/>
      <c r="DV2" s="268"/>
      <c r="DW2" s="268"/>
      <c r="DX2" s="268"/>
      <c r="DY2" s="268"/>
      <c r="DZ2" s="268"/>
      <c r="EA2" s="268"/>
      <c r="EB2" s="268"/>
      <c r="EC2" s="268"/>
      <c r="ED2" s="268"/>
      <c r="EE2" s="268"/>
      <c r="EF2" s="268"/>
      <c r="EG2" s="268"/>
      <c r="EH2" s="268"/>
      <c r="EI2" s="268"/>
      <c r="EJ2" s="268"/>
      <c r="EK2" s="268"/>
      <c r="EL2" s="268"/>
      <c r="EM2" s="268"/>
      <c r="EN2" s="268"/>
      <c r="EO2" s="268"/>
      <c r="EP2" s="268"/>
      <c r="EQ2" s="268"/>
      <c r="ER2" s="268"/>
      <c r="ES2" s="268"/>
      <c r="ET2" s="268"/>
      <c r="EU2" s="268"/>
      <c r="EV2" s="268"/>
      <c r="EW2" s="268"/>
      <c r="EX2" s="268"/>
      <c r="EY2" s="268"/>
      <c r="EZ2" s="268"/>
      <c r="FA2" s="268"/>
      <c r="FB2" s="268"/>
      <c r="FC2" s="268"/>
      <c r="FD2" s="268"/>
    </row>
    <row r="3" spans="1:161" ht="11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7"/>
      <c r="BX3" s="238" t="s">
        <v>2</v>
      </c>
      <c r="BY3" s="239"/>
      <c r="BZ3" s="239"/>
      <c r="CA3" s="239"/>
      <c r="CB3" s="239"/>
      <c r="CC3" s="239"/>
      <c r="CD3" s="239"/>
      <c r="CE3" s="244"/>
      <c r="CF3" s="238" t="s">
        <v>3</v>
      </c>
      <c r="CG3" s="239"/>
      <c r="CH3" s="239"/>
      <c r="CI3" s="239"/>
      <c r="CJ3" s="239"/>
      <c r="CK3" s="239"/>
      <c r="CL3" s="239"/>
      <c r="CM3" s="239"/>
      <c r="CN3" s="239"/>
      <c r="CO3" s="239"/>
      <c r="CP3" s="239"/>
      <c r="CQ3" s="239"/>
      <c r="CR3" s="244"/>
      <c r="CS3" s="238" t="s">
        <v>4</v>
      </c>
      <c r="CT3" s="239"/>
      <c r="CU3" s="239"/>
      <c r="CV3" s="239"/>
      <c r="CW3" s="239"/>
      <c r="CX3" s="239"/>
      <c r="CY3" s="239"/>
      <c r="CZ3" s="239"/>
      <c r="DA3" s="239"/>
      <c r="DB3" s="239"/>
      <c r="DC3" s="239"/>
      <c r="DD3" s="239"/>
      <c r="DE3" s="244"/>
      <c r="DF3" s="66" t="s">
        <v>11</v>
      </c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</row>
    <row r="4" spans="1:161" ht="11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40"/>
      <c r="BX4" s="245"/>
      <c r="BY4" s="246"/>
      <c r="BZ4" s="246"/>
      <c r="CA4" s="246"/>
      <c r="CB4" s="246"/>
      <c r="CC4" s="246"/>
      <c r="CD4" s="246"/>
      <c r="CE4" s="247"/>
      <c r="CF4" s="245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6"/>
      <c r="CR4" s="247"/>
      <c r="CS4" s="245"/>
      <c r="CT4" s="246"/>
      <c r="CU4" s="246"/>
      <c r="CV4" s="246"/>
      <c r="CW4" s="246"/>
      <c r="CX4" s="246"/>
      <c r="CY4" s="246"/>
      <c r="CZ4" s="246"/>
      <c r="DA4" s="246"/>
      <c r="DB4" s="246"/>
      <c r="DC4" s="246"/>
      <c r="DD4" s="246"/>
      <c r="DE4" s="247"/>
      <c r="DF4" s="236" t="s">
        <v>5</v>
      </c>
      <c r="DG4" s="237"/>
      <c r="DH4" s="237"/>
      <c r="DI4" s="237"/>
      <c r="DJ4" s="237"/>
      <c r="DK4" s="237"/>
      <c r="DL4" s="233" t="s">
        <v>364</v>
      </c>
      <c r="DM4" s="233"/>
      <c r="DN4" s="233"/>
      <c r="DO4" s="234" t="s">
        <v>6</v>
      </c>
      <c r="DP4" s="234"/>
      <c r="DQ4" s="234"/>
      <c r="DR4" s="235"/>
      <c r="DS4" s="236" t="s">
        <v>5</v>
      </c>
      <c r="DT4" s="237"/>
      <c r="DU4" s="237"/>
      <c r="DV4" s="237"/>
      <c r="DW4" s="237"/>
      <c r="DX4" s="237"/>
      <c r="DY4" s="233" t="s">
        <v>363</v>
      </c>
      <c r="DZ4" s="233"/>
      <c r="EA4" s="233"/>
      <c r="EB4" s="234" t="s">
        <v>6</v>
      </c>
      <c r="EC4" s="234"/>
      <c r="ED4" s="234"/>
      <c r="EE4" s="235"/>
      <c r="EF4" s="236" t="s">
        <v>5</v>
      </c>
      <c r="EG4" s="237"/>
      <c r="EH4" s="237"/>
      <c r="EI4" s="237"/>
      <c r="EJ4" s="237"/>
      <c r="EK4" s="237"/>
      <c r="EL4" s="233" t="s">
        <v>370</v>
      </c>
      <c r="EM4" s="233"/>
      <c r="EN4" s="233"/>
      <c r="EO4" s="234" t="s">
        <v>6</v>
      </c>
      <c r="EP4" s="234"/>
      <c r="EQ4" s="234"/>
      <c r="ER4" s="235"/>
      <c r="ES4" s="238" t="s">
        <v>10</v>
      </c>
      <c r="ET4" s="239"/>
      <c r="EU4" s="239"/>
      <c r="EV4" s="239"/>
      <c r="EW4" s="239"/>
      <c r="EX4" s="239"/>
      <c r="EY4" s="239"/>
      <c r="EZ4" s="239"/>
      <c r="FA4" s="239"/>
      <c r="FB4" s="239"/>
      <c r="FC4" s="239"/>
      <c r="FD4" s="239"/>
      <c r="FE4" s="239"/>
    </row>
    <row r="5" spans="1:161" ht="39" customHeigh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3"/>
      <c r="BX5" s="240"/>
      <c r="BY5" s="241"/>
      <c r="BZ5" s="241"/>
      <c r="CA5" s="241"/>
      <c r="CB5" s="241"/>
      <c r="CC5" s="241"/>
      <c r="CD5" s="241"/>
      <c r="CE5" s="248"/>
      <c r="CF5" s="240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8"/>
      <c r="CS5" s="240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8"/>
      <c r="DF5" s="227" t="s">
        <v>7</v>
      </c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9"/>
      <c r="DS5" s="227" t="s">
        <v>8</v>
      </c>
      <c r="DT5" s="228"/>
      <c r="DU5" s="228"/>
      <c r="DV5" s="228"/>
      <c r="DW5" s="228"/>
      <c r="DX5" s="228"/>
      <c r="DY5" s="228"/>
      <c r="DZ5" s="228"/>
      <c r="EA5" s="228"/>
      <c r="EB5" s="228"/>
      <c r="EC5" s="228"/>
      <c r="ED5" s="228"/>
      <c r="EE5" s="229"/>
      <c r="EF5" s="227" t="s">
        <v>9</v>
      </c>
      <c r="EG5" s="228"/>
      <c r="EH5" s="228"/>
      <c r="EI5" s="228"/>
      <c r="EJ5" s="228"/>
      <c r="EK5" s="228"/>
      <c r="EL5" s="228"/>
      <c r="EM5" s="228"/>
      <c r="EN5" s="228"/>
      <c r="EO5" s="228"/>
      <c r="EP5" s="228"/>
      <c r="EQ5" s="228"/>
      <c r="ER5" s="229"/>
      <c r="ES5" s="240"/>
      <c r="ET5" s="241"/>
      <c r="EU5" s="241"/>
      <c r="EV5" s="241"/>
      <c r="EW5" s="241"/>
      <c r="EX5" s="241"/>
      <c r="EY5" s="241"/>
      <c r="EZ5" s="241"/>
      <c r="FA5" s="241"/>
      <c r="FB5" s="241"/>
      <c r="FC5" s="241"/>
      <c r="FD5" s="241"/>
      <c r="FE5" s="241"/>
    </row>
    <row r="6" spans="1:161" ht="12" thickBot="1">
      <c r="A6" s="230" t="s">
        <v>12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1"/>
      <c r="BX6" s="222" t="s">
        <v>13</v>
      </c>
      <c r="BY6" s="223"/>
      <c r="BZ6" s="223"/>
      <c r="CA6" s="223"/>
      <c r="CB6" s="223"/>
      <c r="CC6" s="223"/>
      <c r="CD6" s="223"/>
      <c r="CE6" s="232"/>
      <c r="CF6" s="222" t="s">
        <v>14</v>
      </c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32"/>
      <c r="CS6" s="222" t="s">
        <v>15</v>
      </c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32"/>
      <c r="DF6" s="222" t="s">
        <v>16</v>
      </c>
      <c r="DG6" s="223"/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32"/>
      <c r="DS6" s="222" t="s">
        <v>17</v>
      </c>
      <c r="DT6" s="223"/>
      <c r="DU6" s="223"/>
      <c r="DV6" s="223"/>
      <c r="DW6" s="223"/>
      <c r="DX6" s="223"/>
      <c r="DY6" s="223"/>
      <c r="DZ6" s="223"/>
      <c r="EA6" s="223"/>
      <c r="EB6" s="223"/>
      <c r="EC6" s="223"/>
      <c r="ED6" s="223"/>
      <c r="EE6" s="232"/>
      <c r="EF6" s="222" t="s">
        <v>18</v>
      </c>
      <c r="EG6" s="223"/>
      <c r="EH6" s="223"/>
      <c r="EI6" s="223"/>
      <c r="EJ6" s="223"/>
      <c r="EK6" s="223"/>
      <c r="EL6" s="223"/>
      <c r="EM6" s="223"/>
      <c r="EN6" s="223"/>
      <c r="EO6" s="223"/>
      <c r="EP6" s="223"/>
      <c r="EQ6" s="223"/>
      <c r="ER6" s="232"/>
      <c r="ES6" s="222" t="s">
        <v>19</v>
      </c>
      <c r="ET6" s="223"/>
      <c r="EU6" s="223"/>
      <c r="EV6" s="223"/>
      <c r="EW6" s="223"/>
      <c r="EX6" s="223"/>
      <c r="EY6" s="223"/>
      <c r="EZ6" s="223"/>
      <c r="FA6" s="223"/>
      <c r="FB6" s="223"/>
      <c r="FC6" s="223"/>
      <c r="FD6" s="223"/>
      <c r="FE6" s="223"/>
    </row>
    <row r="7" spans="1:161" ht="12.75" customHeight="1">
      <c r="A7" s="221" t="s">
        <v>40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9" t="s">
        <v>41</v>
      </c>
      <c r="BY7" s="30"/>
      <c r="BZ7" s="30"/>
      <c r="CA7" s="30"/>
      <c r="CB7" s="30"/>
      <c r="CC7" s="30"/>
      <c r="CD7" s="30"/>
      <c r="CE7" s="105"/>
      <c r="CF7" s="106" t="s">
        <v>42</v>
      </c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8"/>
      <c r="CS7" s="106" t="s">
        <v>42</v>
      </c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8"/>
      <c r="DF7" s="224">
        <v>19940.54</v>
      </c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6"/>
      <c r="DS7" s="224"/>
      <c r="DT7" s="225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6"/>
      <c r="EF7" s="224"/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6"/>
      <c r="ES7" s="224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67"/>
    </row>
    <row r="8" spans="1:161" ht="12.75" customHeight="1">
      <c r="A8" s="221" t="s">
        <v>43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6" t="s">
        <v>44</v>
      </c>
      <c r="BY8" s="27"/>
      <c r="BZ8" s="27"/>
      <c r="CA8" s="27"/>
      <c r="CB8" s="27"/>
      <c r="CC8" s="27"/>
      <c r="CD8" s="27"/>
      <c r="CE8" s="71"/>
      <c r="CF8" s="72" t="s">
        <v>42</v>
      </c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4"/>
      <c r="CS8" s="72" t="s">
        <v>42</v>
      </c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4"/>
      <c r="DF8" s="63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5"/>
      <c r="DS8" s="63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5"/>
      <c r="EF8" s="63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5"/>
      <c r="ES8" s="63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211"/>
    </row>
    <row r="9" spans="1:161" ht="24" customHeight="1">
      <c r="A9" s="251" t="s">
        <v>45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2" t="s">
        <v>46</v>
      </c>
      <c r="BY9" s="253"/>
      <c r="BZ9" s="253"/>
      <c r="CA9" s="253"/>
      <c r="CB9" s="253"/>
      <c r="CC9" s="253"/>
      <c r="CD9" s="253"/>
      <c r="CE9" s="254"/>
      <c r="CF9" s="255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4"/>
      <c r="CS9" s="256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8"/>
      <c r="DF9" s="259">
        <f>DF10+DF13+DF17+DF20+DF23+DF28+DF32</f>
        <v>7765246.24</v>
      </c>
      <c r="DG9" s="265"/>
      <c r="DH9" s="265"/>
      <c r="DI9" s="265"/>
      <c r="DJ9" s="265"/>
      <c r="DK9" s="265"/>
      <c r="DL9" s="265"/>
      <c r="DM9" s="265"/>
      <c r="DN9" s="265"/>
      <c r="DO9" s="265"/>
      <c r="DP9" s="265"/>
      <c r="DQ9" s="265"/>
      <c r="DR9" s="266"/>
      <c r="DS9" s="259">
        <f>DS10+DS13+DS17+DS20+DS23+DS28+DS32</f>
        <v>13671779.24</v>
      </c>
      <c r="DT9" s="265"/>
      <c r="DU9" s="265"/>
      <c r="DV9" s="265"/>
      <c r="DW9" s="265"/>
      <c r="DX9" s="265"/>
      <c r="DY9" s="265"/>
      <c r="DZ9" s="265"/>
      <c r="EA9" s="265"/>
      <c r="EB9" s="265"/>
      <c r="EC9" s="265"/>
      <c r="ED9" s="265"/>
      <c r="EE9" s="266"/>
      <c r="EF9" s="259">
        <f>EF10+EF13+EF17+EF20+EF23+EF28+EF32</f>
        <v>7765246.24</v>
      </c>
      <c r="EG9" s="265"/>
      <c r="EH9" s="265"/>
      <c r="EI9" s="265"/>
      <c r="EJ9" s="265"/>
      <c r="EK9" s="265"/>
      <c r="EL9" s="265"/>
      <c r="EM9" s="265"/>
      <c r="EN9" s="265"/>
      <c r="EO9" s="265"/>
      <c r="EP9" s="265"/>
      <c r="EQ9" s="265"/>
      <c r="ER9" s="266"/>
      <c r="ES9" s="259">
        <f>ES10+ES13+ES17+ES20+ES23+ES28+ES32</f>
        <v>0</v>
      </c>
      <c r="ET9" s="265"/>
      <c r="EU9" s="265"/>
      <c r="EV9" s="265"/>
      <c r="EW9" s="265"/>
      <c r="EX9" s="265"/>
      <c r="EY9" s="265"/>
      <c r="EZ9" s="265"/>
      <c r="FA9" s="265"/>
      <c r="FB9" s="265"/>
      <c r="FC9" s="265"/>
      <c r="FD9" s="265"/>
      <c r="FE9" s="266"/>
    </row>
    <row r="10" spans="1:161" ht="22.5" customHeight="1">
      <c r="A10" s="209" t="s">
        <v>47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154" t="s">
        <v>48</v>
      </c>
      <c r="BY10" s="155"/>
      <c r="BZ10" s="155"/>
      <c r="CA10" s="155"/>
      <c r="CB10" s="155"/>
      <c r="CC10" s="155"/>
      <c r="CD10" s="155"/>
      <c r="CE10" s="156"/>
      <c r="CF10" s="157" t="s">
        <v>49</v>
      </c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9"/>
      <c r="CS10" s="157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9"/>
      <c r="DF10" s="148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50"/>
      <c r="DS10" s="148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50"/>
      <c r="EF10" s="148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50"/>
      <c r="ES10" s="148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51"/>
    </row>
    <row r="11" spans="1:161" ht="11.25">
      <c r="A11" s="189" t="s">
        <v>50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75" t="s">
        <v>51</v>
      </c>
      <c r="BY11" s="176"/>
      <c r="BZ11" s="176"/>
      <c r="CA11" s="176"/>
      <c r="CB11" s="176"/>
      <c r="CC11" s="176"/>
      <c r="CD11" s="176"/>
      <c r="CE11" s="177"/>
      <c r="CF11" s="181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3"/>
      <c r="CS11" s="181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3"/>
      <c r="DF11" s="163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5"/>
      <c r="DS11" s="163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5"/>
      <c r="EF11" s="163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5"/>
      <c r="ES11" s="163"/>
      <c r="ET11" s="164"/>
      <c r="EU11" s="164"/>
      <c r="EV11" s="164"/>
      <c r="EW11" s="164"/>
      <c r="EX11" s="164"/>
      <c r="EY11" s="164"/>
      <c r="EZ11" s="164"/>
      <c r="FA11" s="164"/>
      <c r="FB11" s="164"/>
      <c r="FC11" s="164"/>
      <c r="FD11" s="164"/>
      <c r="FE11" s="169"/>
    </row>
    <row r="12" spans="1:161" ht="12" thickBot="1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8"/>
      <c r="BX12" s="199"/>
      <c r="BY12" s="200"/>
      <c r="BZ12" s="200"/>
      <c r="CA12" s="200"/>
      <c r="CB12" s="200"/>
      <c r="CC12" s="200"/>
      <c r="CD12" s="200"/>
      <c r="CE12" s="201"/>
      <c r="CF12" s="202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4"/>
      <c r="CS12" s="202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4"/>
      <c r="DF12" s="205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7"/>
      <c r="DS12" s="205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7"/>
      <c r="EF12" s="205"/>
      <c r="EG12" s="206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7"/>
      <c r="ES12" s="205"/>
      <c r="ET12" s="206"/>
      <c r="EU12" s="206"/>
      <c r="EV12" s="206"/>
      <c r="EW12" s="206"/>
      <c r="EX12" s="206"/>
      <c r="EY12" s="206"/>
      <c r="EZ12" s="206"/>
      <c r="FA12" s="206"/>
      <c r="FB12" s="206"/>
      <c r="FC12" s="206"/>
      <c r="FD12" s="206"/>
      <c r="FE12" s="208"/>
    </row>
    <row r="13" spans="1:161" ht="21" customHeight="1">
      <c r="A13" s="160" t="s">
        <v>52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2"/>
      <c r="BX13" s="193" t="s">
        <v>53</v>
      </c>
      <c r="BY13" s="194"/>
      <c r="BZ13" s="194"/>
      <c r="CA13" s="194"/>
      <c r="CB13" s="194"/>
      <c r="CC13" s="194"/>
      <c r="CD13" s="194"/>
      <c r="CE13" s="195"/>
      <c r="CF13" s="196" t="s">
        <v>54</v>
      </c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8"/>
      <c r="CS13" s="196" t="s">
        <v>102</v>
      </c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8"/>
      <c r="DF13" s="190">
        <f>DF14+DF15</f>
        <v>7765246.24</v>
      </c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2"/>
      <c r="DS13" s="190">
        <f>DS14+DS15</f>
        <v>13671779.24</v>
      </c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2"/>
      <c r="EF13" s="190">
        <f>EF14+EF15</f>
        <v>7765246.24</v>
      </c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2"/>
      <c r="ES13" s="190">
        <f>ES14+ES15</f>
        <v>0</v>
      </c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2"/>
    </row>
    <row r="14" spans="1:161" ht="33.75" customHeight="1">
      <c r="A14" s="152" t="s">
        <v>55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4" t="s">
        <v>56</v>
      </c>
      <c r="BY14" s="155"/>
      <c r="BZ14" s="155"/>
      <c r="CA14" s="155"/>
      <c r="CB14" s="155"/>
      <c r="CC14" s="155"/>
      <c r="CD14" s="155"/>
      <c r="CE14" s="156"/>
      <c r="CF14" s="157" t="s">
        <v>54</v>
      </c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9"/>
      <c r="CS14" s="157" t="s">
        <v>102</v>
      </c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9"/>
      <c r="DF14" s="148">
        <v>7765246.24</v>
      </c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50"/>
      <c r="DS14" s="148">
        <v>13671779.24</v>
      </c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50"/>
      <c r="EF14" s="148">
        <v>7765246.24</v>
      </c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50"/>
      <c r="ES14" s="148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51"/>
    </row>
    <row r="15" spans="1:161" ht="22.5" customHeight="1">
      <c r="A15" s="152" t="s">
        <v>58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4" t="s">
        <v>57</v>
      </c>
      <c r="BY15" s="155"/>
      <c r="BZ15" s="155"/>
      <c r="CA15" s="155"/>
      <c r="CB15" s="155"/>
      <c r="CC15" s="155"/>
      <c r="CD15" s="155"/>
      <c r="CE15" s="156"/>
      <c r="CF15" s="157" t="s">
        <v>54</v>
      </c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9"/>
      <c r="CS15" s="157" t="s">
        <v>102</v>
      </c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9"/>
      <c r="DF15" s="148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50"/>
      <c r="DS15" s="148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50"/>
      <c r="EF15" s="148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50"/>
      <c r="ES15" s="148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51"/>
    </row>
    <row r="16" spans="1:161" ht="21.75" customHeight="1">
      <c r="A16" s="160" t="s">
        <v>272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2"/>
      <c r="BX16" s="154" t="s">
        <v>273</v>
      </c>
      <c r="BY16" s="155"/>
      <c r="BZ16" s="155"/>
      <c r="CA16" s="155"/>
      <c r="CB16" s="155"/>
      <c r="CC16" s="155"/>
      <c r="CD16" s="155"/>
      <c r="CE16" s="156"/>
      <c r="CF16" s="157" t="s">
        <v>54</v>
      </c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9"/>
      <c r="CS16" s="157" t="s">
        <v>102</v>
      </c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9"/>
      <c r="DF16" s="148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50"/>
      <c r="DS16" s="148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50"/>
      <c r="EF16" s="148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50"/>
      <c r="ES16" s="148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51"/>
    </row>
    <row r="17" spans="1:161" ht="20.25" customHeight="1">
      <c r="A17" s="160" t="s">
        <v>59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2"/>
      <c r="BX17" s="154" t="s">
        <v>60</v>
      </c>
      <c r="BY17" s="155"/>
      <c r="BZ17" s="155"/>
      <c r="CA17" s="155"/>
      <c r="CB17" s="155"/>
      <c r="CC17" s="155"/>
      <c r="CD17" s="155"/>
      <c r="CE17" s="156"/>
      <c r="CF17" s="157" t="s">
        <v>61</v>
      </c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9"/>
      <c r="CS17" s="157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9"/>
      <c r="DF17" s="148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50"/>
      <c r="DS17" s="148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50"/>
      <c r="EF17" s="148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50"/>
      <c r="ES17" s="148"/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51"/>
    </row>
    <row r="18" spans="1:161" ht="10.5" customHeight="1">
      <c r="A18" s="189" t="s">
        <v>50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75" t="s">
        <v>62</v>
      </c>
      <c r="BY18" s="176"/>
      <c r="BZ18" s="176"/>
      <c r="CA18" s="176"/>
      <c r="CB18" s="176"/>
      <c r="CC18" s="176"/>
      <c r="CD18" s="176"/>
      <c r="CE18" s="177"/>
      <c r="CF18" s="181" t="s">
        <v>61</v>
      </c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3"/>
      <c r="CS18" s="181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3"/>
      <c r="DF18" s="163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5"/>
      <c r="DS18" s="163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5"/>
      <c r="EF18" s="163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5"/>
      <c r="ES18" s="163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9"/>
    </row>
    <row r="19" spans="1:161" ht="10.5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8"/>
      <c r="BX19" s="178"/>
      <c r="BY19" s="179"/>
      <c r="BZ19" s="179"/>
      <c r="CA19" s="179"/>
      <c r="CB19" s="179"/>
      <c r="CC19" s="179"/>
      <c r="CD19" s="179"/>
      <c r="CE19" s="180"/>
      <c r="CF19" s="184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6"/>
      <c r="CS19" s="184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6"/>
      <c r="DF19" s="166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8"/>
      <c r="DS19" s="166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8"/>
      <c r="EF19" s="166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8"/>
      <c r="ES19" s="166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70"/>
    </row>
    <row r="20" spans="1:161" ht="10.5" customHeight="1">
      <c r="A20" s="160" t="s">
        <v>63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2"/>
      <c r="BX20" s="154" t="s">
        <v>64</v>
      </c>
      <c r="BY20" s="155"/>
      <c r="BZ20" s="155"/>
      <c r="CA20" s="155"/>
      <c r="CB20" s="155"/>
      <c r="CC20" s="155"/>
      <c r="CD20" s="155"/>
      <c r="CE20" s="156"/>
      <c r="CF20" s="157" t="s">
        <v>65</v>
      </c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9"/>
      <c r="CS20" s="157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9"/>
      <c r="DF20" s="148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50"/>
      <c r="DS20" s="148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50"/>
      <c r="EF20" s="148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50"/>
      <c r="ES20" s="148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51"/>
    </row>
    <row r="21" spans="1:161" ht="10.5" customHeight="1">
      <c r="A21" s="174" t="s">
        <v>50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5"/>
      <c r="BY21" s="176"/>
      <c r="BZ21" s="176"/>
      <c r="CA21" s="176"/>
      <c r="CB21" s="176"/>
      <c r="CC21" s="176"/>
      <c r="CD21" s="176"/>
      <c r="CE21" s="177"/>
      <c r="CF21" s="181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3"/>
      <c r="CS21" s="181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3"/>
      <c r="DF21" s="163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5"/>
      <c r="DS21" s="163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5"/>
      <c r="EF21" s="163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5"/>
      <c r="ES21" s="163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9"/>
    </row>
    <row r="22" spans="1:161" ht="10.5" customHeight="1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2"/>
      <c r="BX22" s="178"/>
      <c r="BY22" s="179"/>
      <c r="BZ22" s="179"/>
      <c r="CA22" s="179"/>
      <c r="CB22" s="179"/>
      <c r="CC22" s="179"/>
      <c r="CD22" s="179"/>
      <c r="CE22" s="180"/>
      <c r="CF22" s="184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6"/>
      <c r="CS22" s="184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6"/>
      <c r="DF22" s="166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8"/>
      <c r="DS22" s="166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8"/>
      <c r="EF22" s="166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8"/>
      <c r="ES22" s="166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70"/>
    </row>
    <row r="23" spans="1:161" ht="13.5" customHeight="1">
      <c r="A23" s="160" t="s">
        <v>66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2"/>
      <c r="BX23" s="154" t="s">
        <v>67</v>
      </c>
      <c r="BY23" s="155"/>
      <c r="BZ23" s="155"/>
      <c r="CA23" s="155"/>
      <c r="CB23" s="155"/>
      <c r="CC23" s="155"/>
      <c r="CD23" s="155"/>
      <c r="CE23" s="156"/>
      <c r="CF23" s="157" t="s">
        <v>68</v>
      </c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9"/>
      <c r="CS23" s="157" t="s">
        <v>274</v>
      </c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9"/>
      <c r="DF23" s="148">
        <f>DF24+DF26+DF27</f>
        <v>0</v>
      </c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50"/>
      <c r="DS23" s="148">
        <f>DS24+DS26+DS27</f>
        <v>0</v>
      </c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  <c r="ED23" s="149"/>
      <c r="EE23" s="150"/>
      <c r="EF23" s="148">
        <f>EF24+EF26+EF27</f>
        <v>0</v>
      </c>
      <c r="EG23" s="149"/>
      <c r="EH23" s="149"/>
      <c r="EI23" s="149"/>
      <c r="EJ23" s="149"/>
      <c r="EK23" s="149"/>
      <c r="EL23" s="149"/>
      <c r="EM23" s="149"/>
      <c r="EN23" s="149"/>
      <c r="EO23" s="149"/>
      <c r="EP23" s="149"/>
      <c r="EQ23" s="149"/>
      <c r="ER23" s="150"/>
      <c r="ES23" s="148">
        <f>ES24+ES26+ES27</f>
        <v>0</v>
      </c>
      <c r="ET23" s="149"/>
      <c r="EU23" s="149"/>
      <c r="EV23" s="149"/>
      <c r="EW23" s="149"/>
      <c r="EX23" s="149"/>
      <c r="EY23" s="149"/>
      <c r="EZ23" s="149"/>
      <c r="FA23" s="149"/>
      <c r="FB23" s="149"/>
      <c r="FC23" s="149"/>
      <c r="FD23" s="149"/>
      <c r="FE23" s="150"/>
    </row>
    <row r="24" spans="1:161" ht="10.5" customHeight="1">
      <c r="A24" s="174" t="s">
        <v>50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5" t="s">
        <v>70</v>
      </c>
      <c r="BY24" s="176"/>
      <c r="BZ24" s="176"/>
      <c r="CA24" s="176"/>
      <c r="CB24" s="176"/>
      <c r="CC24" s="176"/>
      <c r="CD24" s="176"/>
      <c r="CE24" s="177"/>
      <c r="CF24" s="181" t="s">
        <v>68</v>
      </c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3"/>
      <c r="CS24" s="181" t="s">
        <v>274</v>
      </c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3"/>
      <c r="DF24" s="163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5"/>
      <c r="DS24" s="163"/>
      <c r="DT24" s="164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5"/>
      <c r="EF24" s="163"/>
      <c r="EG24" s="164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5"/>
      <c r="ES24" s="163"/>
      <c r="ET24" s="164"/>
      <c r="EU24" s="164"/>
      <c r="EV24" s="164"/>
      <c r="EW24" s="164"/>
      <c r="EX24" s="164"/>
      <c r="EY24" s="164"/>
      <c r="EZ24" s="164"/>
      <c r="FA24" s="164"/>
      <c r="FB24" s="164"/>
      <c r="FC24" s="164"/>
      <c r="FD24" s="164"/>
      <c r="FE24" s="169"/>
    </row>
    <row r="25" spans="1:161" ht="10.5" customHeight="1">
      <c r="A25" s="171" t="s">
        <v>69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2"/>
      <c r="BX25" s="178"/>
      <c r="BY25" s="179"/>
      <c r="BZ25" s="179"/>
      <c r="CA25" s="179"/>
      <c r="CB25" s="179"/>
      <c r="CC25" s="179"/>
      <c r="CD25" s="179"/>
      <c r="CE25" s="180"/>
      <c r="CF25" s="184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6"/>
      <c r="CS25" s="184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6"/>
      <c r="DF25" s="166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8"/>
      <c r="DS25" s="166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8"/>
      <c r="EF25" s="166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8"/>
      <c r="ES25" s="166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70"/>
    </row>
    <row r="26" spans="1:161" ht="10.5" customHeight="1">
      <c r="A26" s="173" t="s">
        <v>71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2"/>
      <c r="BX26" s="154" t="s">
        <v>72</v>
      </c>
      <c r="BY26" s="155"/>
      <c r="BZ26" s="155"/>
      <c r="CA26" s="155"/>
      <c r="CB26" s="155"/>
      <c r="CC26" s="155"/>
      <c r="CD26" s="155"/>
      <c r="CE26" s="156"/>
      <c r="CF26" s="157" t="s">
        <v>68</v>
      </c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9"/>
      <c r="CS26" s="157" t="s">
        <v>275</v>
      </c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9"/>
      <c r="DF26" s="148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50"/>
      <c r="DS26" s="148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50"/>
      <c r="EF26" s="148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50"/>
      <c r="ES26" s="148"/>
      <c r="ET26" s="149"/>
      <c r="EU26" s="149"/>
      <c r="EV26" s="149"/>
      <c r="EW26" s="149"/>
      <c r="EX26" s="149"/>
      <c r="EY26" s="149"/>
      <c r="EZ26" s="149"/>
      <c r="FA26" s="149"/>
      <c r="FB26" s="149"/>
      <c r="FC26" s="149"/>
      <c r="FD26" s="149"/>
      <c r="FE26" s="151"/>
    </row>
    <row r="27" spans="1:161" ht="10.5" customHeight="1">
      <c r="A27" s="173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2"/>
      <c r="BX27" s="154"/>
      <c r="BY27" s="155"/>
      <c r="BZ27" s="155"/>
      <c r="CA27" s="155"/>
      <c r="CB27" s="155"/>
      <c r="CC27" s="155"/>
      <c r="CD27" s="155"/>
      <c r="CE27" s="156"/>
      <c r="CF27" s="157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9"/>
      <c r="CS27" s="157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9"/>
      <c r="DF27" s="148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50"/>
      <c r="DS27" s="148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50"/>
      <c r="EF27" s="148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50"/>
      <c r="ES27" s="148"/>
      <c r="ET27" s="149"/>
      <c r="EU27" s="149"/>
      <c r="EV27" s="149"/>
      <c r="EW27" s="149"/>
      <c r="EX27" s="149"/>
      <c r="EY27" s="149"/>
      <c r="EZ27" s="149"/>
      <c r="FA27" s="149"/>
      <c r="FB27" s="149"/>
      <c r="FC27" s="149"/>
      <c r="FD27" s="149"/>
      <c r="FE27" s="151"/>
    </row>
    <row r="28" spans="1:161" ht="10.5" customHeight="1">
      <c r="A28" s="160" t="s">
        <v>73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2"/>
      <c r="BX28" s="154" t="s">
        <v>74</v>
      </c>
      <c r="BY28" s="155"/>
      <c r="BZ28" s="155"/>
      <c r="CA28" s="155"/>
      <c r="CB28" s="155"/>
      <c r="CC28" s="155"/>
      <c r="CD28" s="155"/>
      <c r="CE28" s="156"/>
      <c r="CF28" s="157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9"/>
      <c r="CS28" s="157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9"/>
      <c r="DF28" s="148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50"/>
      <c r="DS28" s="148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50"/>
      <c r="EF28" s="148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50"/>
      <c r="ES28" s="148"/>
      <c r="ET28" s="149"/>
      <c r="EU28" s="149"/>
      <c r="EV28" s="149"/>
      <c r="EW28" s="149"/>
      <c r="EX28" s="149"/>
      <c r="EY28" s="149"/>
      <c r="EZ28" s="149"/>
      <c r="FA28" s="149"/>
      <c r="FB28" s="149"/>
      <c r="FC28" s="149"/>
      <c r="FD28" s="149"/>
      <c r="FE28" s="151"/>
    </row>
    <row r="29" spans="1:161" ht="10.5" customHeight="1">
      <c r="A29" s="174" t="s">
        <v>50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5"/>
      <c r="BY29" s="176"/>
      <c r="BZ29" s="176"/>
      <c r="CA29" s="176"/>
      <c r="CB29" s="176"/>
      <c r="CC29" s="176"/>
      <c r="CD29" s="176"/>
      <c r="CE29" s="177"/>
      <c r="CF29" s="181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3"/>
      <c r="CS29" s="181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2"/>
      <c r="DE29" s="183"/>
      <c r="DF29" s="163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5"/>
      <c r="DS29" s="163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5"/>
      <c r="EF29" s="163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5"/>
      <c r="ES29" s="163"/>
      <c r="ET29" s="164"/>
      <c r="EU29" s="164"/>
      <c r="EV29" s="164"/>
      <c r="EW29" s="164"/>
      <c r="EX29" s="164"/>
      <c r="EY29" s="164"/>
      <c r="EZ29" s="164"/>
      <c r="FA29" s="164"/>
      <c r="FB29" s="164"/>
      <c r="FC29" s="164"/>
      <c r="FD29" s="164"/>
      <c r="FE29" s="169"/>
    </row>
    <row r="30" spans="1:161" ht="10.5" customHeight="1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2"/>
      <c r="BX30" s="178"/>
      <c r="BY30" s="179"/>
      <c r="BZ30" s="179"/>
      <c r="CA30" s="179"/>
      <c r="CB30" s="179"/>
      <c r="CC30" s="179"/>
      <c r="CD30" s="179"/>
      <c r="CE30" s="180"/>
      <c r="CF30" s="184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6"/>
      <c r="CS30" s="184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6"/>
      <c r="DF30" s="166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8"/>
      <c r="DS30" s="166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8"/>
      <c r="EF30" s="166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8"/>
      <c r="ES30" s="166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70"/>
    </row>
    <row r="31" spans="1:161" ht="10.5" customHeight="1">
      <c r="A31" s="173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2"/>
      <c r="BX31" s="154"/>
      <c r="BY31" s="155"/>
      <c r="BZ31" s="155"/>
      <c r="CA31" s="155"/>
      <c r="CB31" s="155"/>
      <c r="CC31" s="155"/>
      <c r="CD31" s="155"/>
      <c r="CE31" s="156"/>
      <c r="CF31" s="157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9"/>
      <c r="CS31" s="157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9"/>
      <c r="DF31" s="148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50"/>
      <c r="DS31" s="148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  <c r="EE31" s="150"/>
      <c r="EF31" s="148"/>
      <c r="EG31" s="149"/>
      <c r="EH31" s="149"/>
      <c r="EI31" s="149"/>
      <c r="EJ31" s="149"/>
      <c r="EK31" s="149"/>
      <c r="EL31" s="149"/>
      <c r="EM31" s="149"/>
      <c r="EN31" s="149"/>
      <c r="EO31" s="149"/>
      <c r="EP31" s="149"/>
      <c r="EQ31" s="149"/>
      <c r="ER31" s="150"/>
      <c r="ES31" s="148"/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51"/>
    </row>
    <row r="32" spans="1:161" ht="12.75" customHeight="1">
      <c r="A32" s="160" t="s">
        <v>75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2"/>
      <c r="BX32" s="154" t="s">
        <v>76</v>
      </c>
      <c r="BY32" s="155"/>
      <c r="BZ32" s="155"/>
      <c r="CA32" s="155"/>
      <c r="CB32" s="155"/>
      <c r="CC32" s="155"/>
      <c r="CD32" s="155"/>
      <c r="CE32" s="156"/>
      <c r="CF32" s="157" t="s">
        <v>42</v>
      </c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9"/>
      <c r="CS32" s="157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9"/>
      <c r="DF32" s="148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50"/>
      <c r="DS32" s="148"/>
      <c r="DT32" s="149"/>
      <c r="DU32" s="149"/>
      <c r="DV32" s="149"/>
      <c r="DW32" s="149"/>
      <c r="DX32" s="149"/>
      <c r="DY32" s="149"/>
      <c r="DZ32" s="149"/>
      <c r="EA32" s="149"/>
      <c r="EB32" s="149"/>
      <c r="EC32" s="149"/>
      <c r="ED32" s="149"/>
      <c r="EE32" s="150"/>
      <c r="EF32" s="148"/>
      <c r="EG32" s="149"/>
      <c r="EH32" s="149"/>
      <c r="EI32" s="149"/>
      <c r="EJ32" s="149"/>
      <c r="EK32" s="149"/>
      <c r="EL32" s="149"/>
      <c r="EM32" s="149"/>
      <c r="EN32" s="149"/>
      <c r="EO32" s="149"/>
      <c r="EP32" s="149"/>
      <c r="EQ32" s="149"/>
      <c r="ER32" s="150"/>
      <c r="ES32" s="148"/>
      <c r="ET32" s="149"/>
      <c r="EU32" s="149"/>
      <c r="EV32" s="149"/>
      <c r="EW32" s="149"/>
      <c r="EX32" s="149"/>
      <c r="EY32" s="149"/>
      <c r="EZ32" s="149"/>
      <c r="FA32" s="149"/>
      <c r="FB32" s="149"/>
      <c r="FC32" s="149"/>
      <c r="FD32" s="149"/>
      <c r="FE32" s="151"/>
    </row>
    <row r="33" spans="1:161" ht="25.5" customHeight="1">
      <c r="A33" s="152" t="s">
        <v>77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4" t="s">
        <v>78</v>
      </c>
      <c r="BY33" s="155"/>
      <c r="BZ33" s="155"/>
      <c r="CA33" s="155"/>
      <c r="CB33" s="155"/>
      <c r="CC33" s="155"/>
      <c r="CD33" s="155"/>
      <c r="CE33" s="156"/>
      <c r="CF33" s="157" t="s">
        <v>79</v>
      </c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9"/>
      <c r="CS33" s="157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9"/>
      <c r="DF33" s="148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50"/>
      <c r="DS33" s="148"/>
      <c r="DT33" s="149"/>
      <c r="DU33" s="149"/>
      <c r="DV33" s="149"/>
      <c r="DW33" s="149"/>
      <c r="DX33" s="149"/>
      <c r="DY33" s="149"/>
      <c r="DZ33" s="149"/>
      <c r="EA33" s="149"/>
      <c r="EB33" s="149"/>
      <c r="EC33" s="149"/>
      <c r="ED33" s="149"/>
      <c r="EE33" s="150"/>
      <c r="EF33" s="148"/>
      <c r="EG33" s="149"/>
      <c r="EH33" s="149"/>
      <c r="EI33" s="149"/>
      <c r="EJ33" s="149"/>
      <c r="EK33" s="149"/>
      <c r="EL33" s="149"/>
      <c r="EM33" s="149"/>
      <c r="EN33" s="149"/>
      <c r="EO33" s="149"/>
      <c r="EP33" s="149"/>
      <c r="EQ33" s="149"/>
      <c r="ER33" s="150"/>
      <c r="ES33" s="148" t="s">
        <v>42</v>
      </c>
      <c r="ET33" s="149"/>
      <c r="EU33" s="149"/>
      <c r="EV33" s="149"/>
      <c r="EW33" s="149"/>
      <c r="EX33" s="149"/>
      <c r="EY33" s="149"/>
      <c r="EZ33" s="149"/>
      <c r="FA33" s="149"/>
      <c r="FB33" s="149"/>
      <c r="FC33" s="149"/>
      <c r="FD33" s="149"/>
      <c r="FE33" s="151"/>
    </row>
    <row r="34" spans="1:161" ht="21.75" customHeight="1">
      <c r="A34" s="251" t="s">
        <v>80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  <c r="BV34" s="251"/>
      <c r="BW34" s="251"/>
      <c r="BX34" s="252" t="s">
        <v>81</v>
      </c>
      <c r="BY34" s="253"/>
      <c r="BZ34" s="253"/>
      <c r="CA34" s="253"/>
      <c r="CB34" s="253"/>
      <c r="CC34" s="253"/>
      <c r="CD34" s="253"/>
      <c r="CE34" s="254"/>
      <c r="CF34" s="255" t="s">
        <v>42</v>
      </c>
      <c r="CG34" s="253"/>
      <c r="CH34" s="253"/>
      <c r="CI34" s="253"/>
      <c r="CJ34" s="253"/>
      <c r="CK34" s="253"/>
      <c r="CL34" s="253"/>
      <c r="CM34" s="253"/>
      <c r="CN34" s="253"/>
      <c r="CO34" s="253"/>
      <c r="CP34" s="253"/>
      <c r="CQ34" s="253"/>
      <c r="CR34" s="254"/>
      <c r="CS34" s="256"/>
      <c r="CT34" s="257"/>
      <c r="CU34" s="257"/>
      <c r="CV34" s="257"/>
      <c r="CW34" s="257"/>
      <c r="CX34" s="257"/>
      <c r="CY34" s="257"/>
      <c r="CZ34" s="257"/>
      <c r="DA34" s="257"/>
      <c r="DB34" s="257"/>
      <c r="DC34" s="257"/>
      <c r="DD34" s="257"/>
      <c r="DE34" s="258"/>
      <c r="DF34" s="259">
        <f>DF35+DF42+DF51+DF56+DF64+DF66+DF86</f>
        <v>7785186.779999999</v>
      </c>
      <c r="DG34" s="260"/>
      <c r="DH34" s="260"/>
      <c r="DI34" s="260"/>
      <c r="DJ34" s="260"/>
      <c r="DK34" s="260"/>
      <c r="DL34" s="260"/>
      <c r="DM34" s="260"/>
      <c r="DN34" s="260"/>
      <c r="DO34" s="260"/>
      <c r="DP34" s="260"/>
      <c r="DQ34" s="260"/>
      <c r="DR34" s="261"/>
      <c r="DS34" s="259">
        <f>DS35+DS42+DS51+DS56+DS64+DS66+DS86</f>
        <v>13671779.239999998</v>
      </c>
      <c r="DT34" s="260"/>
      <c r="DU34" s="260"/>
      <c r="DV34" s="260"/>
      <c r="DW34" s="260"/>
      <c r="DX34" s="260"/>
      <c r="DY34" s="260"/>
      <c r="DZ34" s="260"/>
      <c r="EA34" s="260"/>
      <c r="EB34" s="260"/>
      <c r="EC34" s="260"/>
      <c r="ED34" s="260"/>
      <c r="EE34" s="261"/>
      <c r="EF34" s="259">
        <f>EF35+EF42+EF51+EF56+EF64+EF66+EF86</f>
        <v>7765246.239999999</v>
      </c>
      <c r="EG34" s="260"/>
      <c r="EH34" s="260"/>
      <c r="EI34" s="260"/>
      <c r="EJ34" s="260"/>
      <c r="EK34" s="260"/>
      <c r="EL34" s="260"/>
      <c r="EM34" s="260"/>
      <c r="EN34" s="260"/>
      <c r="EO34" s="260"/>
      <c r="EP34" s="260"/>
      <c r="EQ34" s="260"/>
      <c r="ER34" s="261"/>
      <c r="ES34" s="262"/>
      <c r="ET34" s="263"/>
      <c r="EU34" s="263"/>
      <c r="EV34" s="263"/>
      <c r="EW34" s="263"/>
      <c r="EX34" s="263"/>
      <c r="EY34" s="263"/>
      <c r="EZ34" s="263"/>
      <c r="FA34" s="263"/>
      <c r="FB34" s="263"/>
      <c r="FC34" s="263"/>
      <c r="FD34" s="263"/>
      <c r="FE34" s="264"/>
    </row>
    <row r="35" spans="1:161" ht="22.5" customHeight="1">
      <c r="A35" s="69" t="s">
        <v>82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26" t="s">
        <v>83</v>
      </c>
      <c r="BY35" s="27"/>
      <c r="BZ35" s="27"/>
      <c r="CA35" s="27"/>
      <c r="CB35" s="27"/>
      <c r="CC35" s="27"/>
      <c r="CD35" s="27"/>
      <c r="CE35" s="71"/>
      <c r="CF35" s="72" t="s">
        <v>42</v>
      </c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4"/>
      <c r="CS35" s="72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4"/>
      <c r="DF35" s="63">
        <f>DF36+DF38+DF39+DF40+DF37</f>
        <v>3914998.9299999997</v>
      </c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5"/>
      <c r="DS35" s="63">
        <f>DS36+DS38+DS39+DS40+DS37</f>
        <v>3914998.9299999997</v>
      </c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5"/>
      <c r="EF35" s="63">
        <f>EF36+EF38+EF39+EF40+EF37</f>
        <v>3914998.9299999997</v>
      </c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5"/>
      <c r="ES35" s="66" t="s">
        <v>42</v>
      </c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8"/>
    </row>
    <row r="36" spans="1:161" ht="22.5" customHeight="1">
      <c r="A36" s="90" t="s">
        <v>84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26" t="s">
        <v>85</v>
      </c>
      <c r="BY36" s="27"/>
      <c r="BZ36" s="27"/>
      <c r="CA36" s="27"/>
      <c r="CB36" s="27"/>
      <c r="CC36" s="27"/>
      <c r="CD36" s="27"/>
      <c r="CE36" s="71"/>
      <c r="CF36" s="72" t="s">
        <v>86</v>
      </c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4"/>
      <c r="CS36" s="72" t="s">
        <v>276</v>
      </c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4"/>
      <c r="DF36" s="63">
        <v>3895432.34</v>
      </c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5"/>
      <c r="DS36" s="63">
        <v>3895432.34</v>
      </c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5"/>
      <c r="EF36" s="63">
        <v>3895432.34</v>
      </c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5"/>
      <c r="ES36" s="66" t="s">
        <v>42</v>
      </c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8"/>
    </row>
    <row r="37" spans="1:161" ht="22.5" customHeight="1">
      <c r="A37" s="249" t="s">
        <v>339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6" t="s">
        <v>340</v>
      </c>
      <c r="BY37" s="27"/>
      <c r="BZ37" s="27"/>
      <c r="CA37" s="27"/>
      <c r="CB37" s="27"/>
      <c r="CC37" s="27"/>
      <c r="CD37" s="27"/>
      <c r="CE37" s="71"/>
      <c r="CF37" s="72" t="s">
        <v>86</v>
      </c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4"/>
      <c r="CS37" s="72" t="s">
        <v>291</v>
      </c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4"/>
      <c r="DF37" s="63">
        <v>19566.59</v>
      </c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5"/>
      <c r="DS37" s="63">
        <v>19566.59</v>
      </c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5"/>
      <c r="EF37" s="63">
        <v>19566.59</v>
      </c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5"/>
      <c r="ES37" s="66" t="s">
        <v>42</v>
      </c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8"/>
    </row>
    <row r="38" spans="1:161" ht="10.5" customHeight="1">
      <c r="A38" s="98" t="s">
        <v>87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100"/>
      <c r="BX38" s="26" t="s">
        <v>88</v>
      </c>
      <c r="BY38" s="27"/>
      <c r="BZ38" s="27"/>
      <c r="CA38" s="27"/>
      <c r="CB38" s="27"/>
      <c r="CC38" s="27"/>
      <c r="CD38" s="27"/>
      <c r="CE38" s="71"/>
      <c r="CF38" s="72" t="s">
        <v>89</v>
      </c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4"/>
      <c r="CS38" s="72" t="s">
        <v>277</v>
      </c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4"/>
      <c r="DF38" s="63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5"/>
      <c r="DS38" s="63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5"/>
      <c r="EF38" s="63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5"/>
      <c r="ES38" s="66" t="s">
        <v>42</v>
      </c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8"/>
    </row>
    <row r="39" spans="1:161" ht="10.5" customHeight="1">
      <c r="A39" s="98" t="s">
        <v>87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100"/>
      <c r="BX39" s="26" t="s">
        <v>278</v>
      </c>
      <c r="BY39" s="27"/>
      <c r="BZ39" s="27"/>
      <c r="CA39" s="27"/>
      <c r="CB39" s="27"/>
      <c r="CC39" s="27"/>
      <c r="CD39" s="27"/>
      <c r="CE39" s="71"/>
      <c r="CF39" s="72" t="s">
        <v>89</v>
      </c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4"/>
      <c r="CS39" s="72" t="s">
        <v>280</v>
      </c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4"/>
      <c r="DF39" s="63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5"/>
      <c r="DS39" s="63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5"/>
      <c r="EF39" s="63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5"/>
      <c r="ES39" s="66" t="s">
        <v>42</v>
      </c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8"/>
    </row>
    <row r="40" spans="1:161" ht="10.5" customHeight="1">
      <c r="A40" s="92" t="s">
        <v>288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3"/>
      <c r="BX40" s="26" t="s">
        <v>290</v>
      </c>
      <c r="BY40" s="27"/>
      <c r="BZ40" s="27"/>
      <c r="CA40" s="27"/>
      <c r="CB40" s="27"/>
      <c r="CC40" s="27"/>
      <c r="CD40" s="27"/>
      <c r="CE40" s="71"/>
      <c r="CF40" s="72" t="s">
        <v>89</v>
      </c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4"/>
      <c r="CS40" s="72" t="s">
        <v>296</v>
      </c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4"/>
      <c r="DF40" s="63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5"/>
      <c r="DS40" s="63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5"/>
      <c r="EF40" s="63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5"/>
      <c r="ES40" s="66" t="s">
        <v>42</v>
      </c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8"/>
    </row>
    <row r="41" spans="1:161" ht="22.5" customHeight="1">
      <c r="A41" s="90" t="s">
        <v>90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26" t="s">
        <v>91</v>
      </c>
      <c r="BY41" s="27"/>
      <c r="BZ41" s="27"/>
      <c r="CA41" s="27"/>
      <c r="CB41" s="27"/>
      <c r="CC41" s="27"/>
      <c r="CD41" s="27"/>
      <c r="CE41" s="71"/>
      <c r="CF41" s="72" t="s">
        <v>92</v>
      </c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4"/>
      <c r="CS41" s="72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4"/>
      <c r="DF41" s="63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5"/>
      <c r="DS41" s="63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5"/>
      <c r="EF41" s="63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5"/>
      <c r="ES41" s="66" t="s">
        <v>42</v>
      </c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8"/>
    </row>
    <row r="42" spans="1:161" ht="22.5" customHeight="1">
      <c r="A42" s="90" t="s">
        <v>93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26" t="s">
        <v>94</v>
      </c>
      <c r="BY42" s="27"/>
      <c r="BZ42" s="27"/>
      <c r="CA42" s="27"/>
      <c r="CB42" s="27"/>
      <c r="CC42" s="27"/>
      <c r="CD42" s="27"/>
      <c r="CE42" s="71"/>
      <c r="CF42" s="72" t="s">
        <v>95</v>
      </c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4"/>
      <c r="CS42" s="72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4"/>
      <c r="DF42" s="63">
        <f>DF43+DF44</f>
        <v>1182330.04</v>
      </c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5"/>
      <c r="DS42" s="63">
        <f>DS43+DS44</f>
        <v>1182330.04</v>
      </c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5"/>
      <c r="EF42" s="63">
        <f>EF43+EF44</f>
        <v>1182330.04</v>
      </c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5"/>
      <c r="ES42" s="66" t="s">
        <v>42</v>
      </c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8"/>
    </row>
    <row r="43" spans="1:161" ht="22.5" customHeight="1">
      <c r="A43" s="82" t="s">
        <v>96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26" t="s">
        <v>97</v>
      </c>
      <c r="BY43" s="27"/>
      <c r="BZ43" s="27"/>
      <c r="CA43" s="27"/>
      <c r="CB43" s="27"/>
      <c r="CC43" s="27"/>
      <c r="CD43" s="27"/>
      <c r="CE43" s="71"/>
      <c r="CF43" s="72" t="s">
        <v>95</v>
      </c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4"/>
      <c r="CS43" s="72" t="s">
        <v>279</v>
      </c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4"/>
      <c r="DF43" s="63">
        <v>1182330.04</v>
      </c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5"/>
      <c r="DS43" s="63">
        <v>1182330.04</v>
      </c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5"/>
      <c r="EF43" s="63">
        <v>1182330.04</v>
      </c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5"/>
      <c r="ES43" s="66" t="s">
        <v>42</v>
      </c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8"/>
    </row>
    <row r="44" spans="1:161" ht="10.5" customHeight="1" thickBot="1">
      <c r="A44" s="123" t="s">
        <v>98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3"/>
      <c r="BX44" s="47" t="s">
        <v>99</v>
      </c>
      <c r="BY44" s="48"/>
      <c r="BZ44" s="48"/>
      <c r="CA44" s="48"/>
      <c r="CB44" s="48"/>
      <c r="CC44" s="48"/>
      <c r="CD44" s="48"/>
      <c r="CE44" s="124"/>
      <c r="CF44" s="125" t="s">
        <v>95</v>
      </c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7"/>
      <c r="CS44" s="125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7"/>
      <c r="DF44" s="128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30"/>
      <c r="DS44" s="128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30"/>
      <c r="EF44" s="128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30"/>
      <c r="ES44" s="131" t="s">
        <v>42</v>
      </c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3"/>
    </row>
    <row r="45" spans="1:161" ht="10.5" customHeight="1">
      <c r="A45" s="98" t="s">
        <v>100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100"/>
      <c r="BX45" s="26" t="s">
        <v>101</v>
      </c>
      <c r="BY45" s="27"/>
      <c r="BZ45" s="27"/>
      <c r="CA45" s="27"/>
      <c r="CB45" s="27"/>
      <c r="CC45" s="27"/>
      <c r="CD45" s="27"/>
      <c r="CE45" s="71"/>
      <c r="CF45" s="72" t="s">
        <v>102</v>
      </c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4"/>
      <c r="CS45" s="72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4"/>
      <c r="DF45" s="63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5"/>
      <c r="DS45" s="63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5"/>
      <c r="EF45" s="63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5"/>
      <c r="ES45" s="66" t="s">
        <v>42</v>
      </c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8"/>
    </row>
    <row r="46" spans="1:161" ht="10.5" customHeight="1">
      <c r="A46" s="90" t="s">
        <v>103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26" t="s">
        <v>104</v>
      </c>
      <c r="BY46" s="27"/>
      <c r="BZ46" s="27"/>
      <c r="CA46" s="27"/>
      <c r="CB46" s="27"/>
      <c r="CC46" s="27"/>
      <c r="CD46" s="27"/>
      <c r="CE46" s="71"/>
      <c r="CF46" s="72" t="s">
        <v>105</v>
      </c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4"/>
      <c r="CS46" s="72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4"/>
      <c r="DF46" s="63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5"/>
      <c r="DS46" s="63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5"/>
      <c r="EF46" s="63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5"/>
      <c r="ES46" s="66" t="s">
        <v>42</v>
      </c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8"/>
    </row>
    <row r="47" spans="1:161" ht="21" customHeight="1">
      <c r="A47" s="90" t="s">
        <v>106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26" t="s">
        <v>107</v>
      </c>
      <c r="BY47" s="27"/>
      <c r="BZ47" s="27"/>
      <c r="CA47" s="27"/>
      <c r="CB47" s="27"/>
      <c r="CC47" s="27"/>
      <c r="CD47" s="27"/>
      <c r="CE47" s="71"/>
      <c r="CF47" s="72" t="s">
        <v>108</v>
      </c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4"/>
      <c r="CS47" s="72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4"/>
      <c r="DF47" s="63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5"/>
      <c r="DS47" s="63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5"/>
      <c r="EF47" s="63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5"/>
      <c r="ES47" s="66" t="s">
        <v>42</v>
      </c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8"/>
    </row>
    <row r="48" spans="1:161" ht="21.75" customHeight="1">
      <c r="A48" s="82" t="s">
        <v>109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26" t="s">
        <v>110</v>
      </c>
      <c r="BY48" s="27"/>
      <c r="BZ48" s="27"/>
      <c r="CA48" s="27"/>
      <c r="CB48" s="27"/>
      <c r="CC48" s="27"/>
      <c r="CD48" s="27"/>
      <c r="CE48" s="71"/>
      <c r="CF48" s="72" t="s">
        <v>108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4"/>
      <c r="CS48" s="72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4"/>
      <c r="DF48" s="63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5"/>
      <c r="DS48" s="63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5"/>
      <c r="EF48" s="63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5"/>
      <c r="ES48" s="66" t="s">
        <v>42</v>
      </c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8"/>
    </row>
    <row r="49" spans="1:161" ht="10.5" customHeight="1">
      <c r="A49" s="82" t="s">
        <v>111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26" t="s">
        <v>112</v>
      </c>
      <c r="BY49" s="27"/>
      <c r="BZ49" s="27"/>
      <c r="CA49" s="27"/>
      <c r="CB49" s="27"/>
      <c r="CC49" s="27"/>
      <c r="CD49" s="27"/>
      <c r="CE49" s="71"/>
      <c r="CF49" s="72" t="s">
        <v>108</v>
      </c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4"/>
      <c r="CS49" s="72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4"/>
      <c r="DF49" s="63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5"/>
      <c r="DS49" s="63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5"/>
      <c r="EF49" s="63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5"/>
      <c r="ES49" s="66" t="s">
        <v>42</v>
      </c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8"/>
    </row>
    <row r="50" spans="1:161" ht="10.5" customHeight="1">
      <c r="A50" s="121" t="s">
        <v>113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26" t="s">
        <v>114</v>
      </c>
      <c r="BY50" s="27"/>
      <c r="BZ50" s="27"/>
      <c r="CA50" s="27"/>
      <c r="CB50" s="27"/>
      <c r="CC50" s="27"/>
      <c r="CD50" s="27"/>
      <c r="CE50" s="71"/>
      <c r="CF50" s="72" t="s">
        <v>115</v>
      </c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4"/>
      <c r="CS50" s="72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4"/>
      <c r="DF50" s="63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5"/>
      <c r="DS50" s="63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5"/>
      <c r="EF50" s="63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5"/>
      <c r="ES50" s="66" t="s">
        <v>42</v>
      </c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8"/>
    </row>
    <row r="51" spans="1:161" ht="21.75" customHeight="1">
      <c r="A51" s="90" t="s">
        <v>116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26" t="s">
        <v>117</v>
      </c>
      <c r="BY51" s="27"/>
      <c r="BZ51" s="27"/>
      <c r="CA51" s="27"/>
      <c r="CB51" s="27"/>
      <c r="CC51" s="27"/>
      <c r="CD51" s="27"/>
      <c r="CE51" s="71"/>
      <c r="CF51" s="72" t="s">
        <v>118</v>
      </c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4"/>
      <c r="CS51" s="72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4"/>
      <c r="DF51" s="63">
        <f>DF52</f>
        <v>0</v>
      </c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5"/>
      <c r="DS51" s="63">
        <f>DS52</f>
        <v>0</v>
      </c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5"/>
      <c r="EF51" s="63">
        <f>EF52</f>
        <v>0</v>
      </c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5"/>
      <c r="ES51" s="66" t="s">
        <v>42</v>
      </c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8"/>
    </row>
    <row r="52" spans="1:161" ht="33.75" customHeight="1">
      <c r="A52" s="82" t="s">
        <v>119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26" t="s">
        <v>120</v>
      </c>
      <c r="BY52" s="27"/>
      <c r="BZ52" s="27"/>
      <c r="CA52" s="27"/>
      <c r="CB52" s="27"/>
      <c r="CC52" s="27"/>
      <c r="CD52" s="27"/>
      <c r="CE52" s="71"/>
      <c r="CF52" s="72" t="s">
        <v>121</v>
      </c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4"/>
      <c r="CS52" s="72" t="s">
        <v>292</v>
      </c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4"/>
      <c r="DF52" s="63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5"/>
      <c r="DS52" s="63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5"/>
      <c r="EF52" s="63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5"/>
      <c r="ES52" s="66" t="s">
        <v>42</v>
      </c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8"/>
    </row>
    <row r="53" spans="1:161" ht="21.75" customHeight="1">
      <c r="A53" s="90" t="s">
        <v>122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26" t="s">
        <v>123</v>
      </c>
      <c r="BY53" s="27"/>
      <c r="BZ53" s="27"/>
      <c r="CA53" s="27"/>
      <c r="CB53" s="27"/>
      <c r="CC53" s="27"/>
      <c r="CD53" s="27"/>
      <c r="CE53" s="71"/>
      <c r="CF53" s="72" t="s">
        <v>124</v>
      </c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4"/>
      <c r="CS53" s="72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4"/>
      <c r="DF53" s="63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5"/>
      <c r="DS53" s="63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5"/>
      <c r="EF53" s="63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5"/>
      <c r="ES53" s="66" t="s">
        <v>42</v>
      </c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8"/>
    </row>
    <row r="54" spans="1:161" ht="33.75" customHeight="1">
      <c r="A54" s="90" t="s">
        <v>125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26" t="s">
        <v>126</v>
      </c>
      <c r="BY54" s="27"/>
      <c r="BZ54" s="27"/>
      <c r="CA54" s="27"/>
      <c r="CB54" s="27"/>
      <c r="CC54" s="27"/>
      <c r="CD54" s="27"/>
      <c r="CE54" s="71"/>
      <c r="CF54" s="72" t="s">
        <v>127</v>
      </c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4"/>
      <c r="CS54" s="72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4"/>
      <c r="DF54" s="63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5"/>
      <c r="DS54" s="63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5"/>
      <c r="EF54" s="63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5"/>
      <c r="ES54" s="66" t="s">
        <v>42</v>
      </c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8"/>
    </row>
    <row r="55" spans="1:161" ht="10.5" customHeight="1">
      <c r="A55" s="90" t="s">
        <v>128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26" t="s">
        <v>129</v>
      </c>
      <c r="BY55" s="27"/>
      <c r="BZ55" s="27"/>
      <c r="CA55" s="27"/>
      <c r="CB55" s="27"/>
      <c r="CC55" s="27"/>
      <c r="CD55" s="27"/>
      <c r="CE55" s="71"/>
      <c r="CF55" s="72" t="s">
        <v>130</v>
      </c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4"/>
      <c r="CS55" s="72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4"/>
      <c r="DF55" s="63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5"/>
      <c r="DS55" s="63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5"/>
      <c r="EF55" s="63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5"/>
      <c r="ES55" s="66" t="s">
        <v>42</v>
      </c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8"/>
    </row>
    <row r="56" spans="1:161" ht="21" customHeight="1">
      <c r="A56" s="121" t="s">
        <v>131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26" t="s">
        <v>132</v>
      </c>
      <c r="BY56" s="27"/>
      <c r="BZ56" s="27"/>
      <c r="CA56" s="27"/>
      <c r="CB56" s="27"/>
      <c r="CC56" s="27"/>
      <c r="CD56" s="27"/>
      <c r="CE56" s="71"/>
      <c r="CF56" s="72" t="s">
        <v>133</v>
      </c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4"/>
      <c r="CS56" s="72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4"/>
      <c r="DF56" s="63">
        <f>DF57+DF58+DF59</f>
        <v>32217.26</v>
      </c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5"/>
      <c r="DS56" s="63">
        <f>DS57+DS58+DS59</f>
        <v>32217.26</v>
      </c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5"/>
      <c r="EF56" s="63">
        <f>EF57+EF58+EF59</f>
        <v>32217.26</v>
      </c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5"/>
      <c r="ES56" s="66" t="s">
        <v>42</v>
      </c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8"/>
    </row>
    <row r="57" spans="1:161" ht="21.75" customHeight="1">
      <c r="A57" s="90" t="s">
        <v>134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26" t="s">
        <v>135</v>
      </c>
      <c r="BY57" s="27"/>
      <c r="BZ57" s="27"/>
      <c r="CA57" s="27"/>
      <c r="CB57" s="27"/>
      <c r="CC57" s="27"/>
      <c r="CD57" s="27"/>
      <c r="CE57" s="71"/>
      <c r="CF57" s="72" t="s">
        <v>136</v>
      </c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4"/>
      <c r="CS57" s="72" t="s">
        <v>281</v>
      </c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4"/>
      <c r="DF57" s="63">
        <v>27627.26</v>
      </c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5"/>
      <c r="DS57" s="63">
        <v>27627.26</v>
      </c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5"/>
      <c r="EF57" s="63">
        <v>27627.26</v>
      </c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5"/>
      <c r="ES57" s="66" t="s">
        <v>42</v>
      </c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8"/>
    </row>
    <row r="58" spans="1:161" ht="21.75" customHeight="1">
      <c r="A58" s="90" t="s">
        <v>137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26" t="s">
        <v>138</v>
      </c>
      <c r="BY58" s="27"/>
      <c r="BZ58" s="27"/>
      <c r="CA58" s="27"/>
      <c r="CB58" s="27"/>
      <c r="CC58" s="27"/>
      <c r="CD58" s="27"/>
      <c r="CE58" s="71"/>
      <c r="CF58" s="72" t="s">
        <v>139</v>
      </c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4"/>
      <c r="CS58" s="72" t="s">
        <v>281</v>
      </c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4"/>
      <c r="DF58" s="63">
        <v>4590</v>
      </c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5"/>
      <c r="DS58" s="63">
        <v>4590</v>
      </c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5"/>
      <c r="EF58" s="63">
        <v>4590</v>
      </c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5"/>
      <c r="ES58" s="66" t="s">
        <v>42</v>
      </c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8"/>
    </row>
    <row r="59" spans="1:161" ht="18.75" customHeight="1">
      <c r="A59" s="90" t="s">
        <v>140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26" t="s">
        <v>141</v>
      </c>
      <c r="BY59" s="27"/>
      <c r="BZ59" s="27"/>
      <c r="CA59" s="27"/>
      <c r="CB59" s="27"/>
      <c r="CC59" s="27"/>
      <c r="CD59" s="27"/>
      <c r="CE59" s="71"/>
      <c r="CF59" s="72" t="s">
        <v>142</v>
      </c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4"/>
      <c r="CS59" s="72" t="s">
        <v>281</v>
      </c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4"/>
      <c r="DF59" s="63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5"/>
      <c r="DS59" s="63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5"/>
      <c r="EF59" s="63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5"/>
      <c r="ES59" s="66" t="s">
        <v>42</v>
      </c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8"/>
    </row>
    <row r="60" spans="1:161" ht="10.5" customHeight="1">
      <c r="A60" s="121" t="s">
        <v>143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26" t="s">
        <v>144</v>
      </c>
      <c r="BY60" s="27"/>
      <c r="BZ60" s="27"/>
      <c r="CA60" s="27"/>
      <c r="CB60" s="27"/>
      <c r="CC60" s="27"/>
      <c r="CD60" s="27"/>
      <c r="CE60" s="71"/>
      <c r="CF60" s="72" t="s">
        <v>42</v>
      </c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4"/>
      <c r="CS60" s="72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4"/>
      <c r="DF60" s="63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5"/>
      <c r="DS60" s="63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5"/>
      <c r="EF60" s="63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5"/>
      <c r="ES60" s="66" t="s">
        <v>42</v>
      </c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8"/>
    </row>
    <row r="61" spans="1:161" ht="21.75" customHeight="1">
      <c r="A61" s="90" t="s">
        <v>145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26" t="s">
        <v>146</v>
      </c>
      <c r="BY61" s="27"/>
      <c r="BZ61" s="27"/>
      <c r="CA61" s="27"/>
      <c r="CB61" s="27"/>
      <c r="CC61" s="27"/>
      <c r="CD61" s="27"/>
      <c r="CE61" s="71"/>
      <c r="CF61" s="72" t="s">
        <v>147</v>
      </c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4"/>
      <c r="CS61" s="72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4"/>
      <c r="DF61" s="63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5"/>
      <c r="DS61" s="63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5"/>
      <c r="EF61" s="63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5"/>
      <c r="ES61" s="66" t="s">
        <v>42</v>
      </c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8"/>
    </row>
    <row r="62" spans="1:161" ht="10.5" customHeight="1">
      <c r="A62" s="90" t="s">
        <v>148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26" t="s">
        <v>149</v>
      </c>
      <c r="BY62" s="27"/>
      <c r="BZ62" s="27"/>
      <c r="CA62" s="27"/>
      <c r="CB62" s="27"/>
      <c r="CC62" s="27"/>
      <c r="CD62" s="27"/>
      <c r="CE62" s="71"/>
      <c r="CF62" s="72" t="s">
        <v>150</v>
      </c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4"/>
      <c r="CS62" s="72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4"/>
      <c r="DF62" s="63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5"/>
      <c r="DS62" s="63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5"/>
      <c r="EF62" s="63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5"/>
      <c r="ES62" s="66" t="s">
        <v>42</v>
      </c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8"/>
    </row>
    <row r="63" spans="1:161" ht="21.75" customHeight="1">
      <c r="A63" s="90" t="s">
        <v>151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26" t="s">
        <v>152</v>
      </c>
      <c r="BY63" s="27"/>
      <c r="BZ63" s="27"/>
      <c r="CA63" s="27"/>
      <c r="CB63" s="27"/>
      <c r="CC63" s="27"/>
      <c r="CD63" s="27"/>
      <c r="CE63" s="71"/>
      <c r="CF63" s="72" t="s">
        <v>153</v>
      </c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4"/>
      <c r="CS63" s="72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4"/>
      <c r="DF63" s="63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5"/>
      <c r="DS63" s="63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5"/>
      <c r="EF63" s="63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5"/>
      <c r="ES63" s="66" t="s">
        <v>42</v>
      </c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8"/>
    </row>
    <row r="64" spans="1:161" ht="19.5" customHeight="1">
      <c r="A64" s="121" t="s">
        <v>154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26" t="s">
        <v>155</v>
      </c>
      <c r="BY64" s="27"/>
      <c r="BZ64" s="27"/>
      <c r="CA64" s="27"/>
      <c r="CB64" s="27"/>
      <c r="CC64" s="27"/>
      <c r="CD64" s="27"/>
      <c r="CE64" s="71"/>
      <c r="CF64" s="72" t="s">
        <v>42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4"/>
      <c r="CS64" s="72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4"/>
      <c r="DF64" s="63">
        <f>DF65</f>
        <v>0</v>
      </c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5"/>
      <c r="DS64" s="63">
        <f>DS65</f>
        <v>0</v>
      </c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5"/>
      <c r="EF64" s="63">
        <f>EF65</f>
        <v>0</v>
      </c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5"/>
      <c r="ES64" s="66" t="s">
        <v>42</v>
      </c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8"/>
    </row>
    <row r="65" spans="1:161" ht="21.75" customHeight="1">
      <c r="A65" s="90" t="s">
        <v>156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26" t="s">
        <v>157</v>
      </c>
      <c r="BY65" s="27"/>
      <c r="BZ65" s="27"/>
      <c r="CA65" s="27"/>
      <c r="CB65" s="27"/>
      <c r="CC65" s="27"/>
      <c r="CD65" s="27"/>
      <c r="CE65" s="71"/>
      <c r="CF65" s="72" t="s">
        <v>158</v>
      </c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4"/>
      <c r="CS65" s="72" t="s">
        <v>282</v>
      </c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4"/>
      <c r="DF65" s="63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5"/>
      <c r="DS65" s="63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5"/>
      <c r="EF65" s="63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5"/>
      <c r="ES65" s="66" t="s">
        <v>42</v>
      </c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8"/>
    </row>
    <row r="66" spans="1:161" ht="12.75" customHeight="1">
      <c r="A66" s="121" t="s">
        <v>159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26" t="s">
        <v>160</v>
      </c>
      <c r="BY66" s="27"/>
      <c r="BZ66" s="27"/>
      <c r="CA66" s="27"/>
      <c r="CB66" s="27"/>
      <c r="CC66" s="27"/>
      <c r="CD66" s="27"/>
      <c r="CE66" s="71"/>
      <c r="CF66" s="72" t="s">
        <v>42</v>
      </c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4"/>
      <c r="CS66" s="72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4"/>
      <c r="DF66" s="63">
        <f>DF67+DF68+DF69+DF70+DF85</f>
        <v>2655640.55</v>
      </c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5"/>
      <c r="DS66" s="63">
        <f>DS67+DS68+DS69+DS70+DS85</f>
        <v>8542233.01</v>
      </c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5"/>
      <c r="EF66" s="63">
        <f>EF67+EF68+EF69+EF70+EF85</f>
        <v>2635700.01</v>
      </c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5"/>
      <c r="ES66" s="66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8"/>
    </row>
    <row r="67" spans="1:161" ht="21.75" customHeight="1">
      <c r="A67" s="90" t="s">
        <v>161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26" t="s">
        <v>162</v>
      </c>
      <c r="BY67" s="27"/>
      <c r="BZ67" s="27"/>
      <c r="CA67" s="27"/>
      <c r="CB67" s="27"/>
      <c r="CC67" s="27"/>
      <c r="CD67" s="27"/>
      <c r="CE67" s="71"/>
      <c r="CF67" s="72" t="s">
        <v>163</v>
      </c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4"/>
      <c r="CS67" s="72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4"/>
      <c r="DF67" s="63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5"/>
      <c r="DS67" s="63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5"/>
      <c r="EF67" s="63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5"/>
      <c r="ES67" s="66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8"/>
    </row>
    <row r="68" spans="1:161" ht="18.75" customHeight="1" thickBot="1">
      <c r="A68" s="90" t="s">
        <v>164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115" t="s">
        <v>165</v>
      </c>
      <c r="BY68" s="116"/>
      <c r="BZ68" s="116"/>
      <c r="CA68" s="116"/>
      <c r="CB68" s="116"/>
      <c r="CC68" s="116"/>
      <c r="CD68" s="116"/>
      <c r="CE68" s="117"/>
      <c r="CF68" s="118" t="s">
        <v>166</v>
      </c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20"/>
      <c r="CS68" s="118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20"/>
      <c r="DF68" s="101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3"/>
      <c r="DS68" s="101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3"/>
      <c r="EF68" s="101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3"/>
      <c r="ES68" s="35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104"/>
    </row>
    <row r="69" spans="1:161" ht="21.75" customHeight="1">
      <c r="A69" s="90" t="s">
        <v>167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29" t="s">
        <v>168</v>
      </c>
      <c r="BY69" s="30"/>
      <c r="BZ69" s="30"/>
      <c r="CA69" s="30"/>
      <c r="CB69" s="30"/>
      <c r="CC69" s="30"/>
      <c r="CD69" s="30"/>
      <c r="CE69" s="105"/>
      <c r="CF69" s="106" t="s">
        <v>169</v>
      </c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8"/>
      <c r="CS69" s="106" t="s">
        <v>283</v>
      </c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8"/>
      <c r="DF69" s="109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1"/>
      <c r="DS69" s="109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1"/>
      <c r="EF69" s="109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1"/>
      <c r="ES69" s="112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4"/>
    </row>
    <row r="70" spans="1:161" ht="11.25" customHeight="1">
      <c r="A70" s="98" t="s">
        <v>170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100"/>
      <c r="BX70" s="94" t="s">
        <v>171</v>
      </c>
      <c r="BY70" s="95"/>
      <c r="BZ70" s="95"/>
      <c r="CA70" s="95"/>
      <c r="CB70" s="95"/>
      <c r="CC70" s="95"/>
      <c r="CD70" s="95"/>
      <c r="CE70" s="96"/>
      <c r="CF70" s="87" t="s">
        <v>172</v>
      </c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9"/>
      <c r="CS70" s="87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9"/>
      <c r="DF70" s="84">
        <f>DF72+DF73+DF74+DF75+DF76+DF77+DF78+DF79+DF80+DF81+DF82+DF83+DF84</f>
        <v>1067176.9100000001</v>
      </c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6"/>
      <c r="DS70" s="84">
        <f>DS72+DS73+DS74+DS75+DS76+DS77+DS78+DS79+DS80+DS81+DS82+DS83+DS84</f>
        <v>1047236.37</v>
      </c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6"/>
      <c r="EF70" s="84">
        <f>EF72+EF73+EF74+EF75+EF76+EF77+EF78+EF79+EF80+EF81+EF82+EF83+EF84</f>
        <v>1047236.37</v>
      </c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6"/>
      <c r="ES70" s="84">
        <f>ES72+ES73+ES74+ES75+ES76+ES77+ES78+ES79+ES80+ES81+ES82+ES83+ES84</f>
        <v>0</v>
      </c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6"/>
    </row>
    <row r="71" spans="1:161" ht="11.25" customHeight="1">
      <c r="A71" s="97" t="s">
        <v>173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4"/>
      <c r="BY71" s="95"/>
      <c r="BZ71" s="95"/>
      <c r="CA71" s="95"/>
      <c r="CB71" s="95"/>
      <c r="CC71" s="95"/>
      <c r="CD71" s="95"/>
      <c r="CE71" s="96"/>
      <c r="CF71" s="87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9"/>
      <c r="CS71" s="87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9"/>
      <c r="DF71" s="87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9"/>
      <c r="DS71" s="87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9"/>
      <c r="EF71" s="87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9"/>
      <c r="ES71" s="87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9"/>
    </row>
    <row r="72" spans="1:161" ht="11.25" customHeight="1">
      <c r="A72" s="92" t="s">
        <v>284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3"/>
      <c r="BX72" s="94" t="s">
        <v>313</v>
      </c>
      <c r="BY72" s="95"/>
      <c r="BZ72" s="95"/>
      <c r="CA72" s="95"/>
      <c r="CB72" s="95"/>
      <c r="CC72" s="95"/>
      <c r="CD72" s="95"/>
      <c r="CE72" s="96"/>
      <c r="CF72" s="87" t="s">
        <v>172</v>
      </c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9"/>
      <c r="CS72" s="87" t="s">
        <v>293</v>
      </c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9"/>
      <c r="DF72" s="84">
        <v>12000</v>
      </c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6"/>
      <c r="DS72" s="84">
        <v>12000</v>
      </c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6"/>
      <c r="EF72" s="84">
        <v>12000</v>
      </c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6"/>
      <c r="ES72" s="84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6"/>
    </row>
    <row r="73" spans="1:161" ht="11.25" customHeight="1">
      <c r="A73" s="92" t="s">
        <v>285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3"/>
      <c r="BX73" s="94" t="s">
        <v>314</v>
      </c>
      <c r="BY73" s="95"/>
      <c r="BZ73" s="95"/>
      <c r="CA73" s="95"/>
      <c r="CB73" s="95"/>
      <c r="CC73" s="95"/>
      <c r="CD73" s="95"/>
      <c r="CE73" s="96"/>
      <c r="CF73" s="87" t="s">
        <v>172</v>
      </c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9"/>
      <c r="CS73" s="87" t="s">
        <v>294</v>
      </c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9"/>
      <c r="DF73" s="84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6"/>
      <c r="DS73" s="84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6"/>
      <c r="EF73" s="84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6"/>
      <c r="ES73" s="84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6"/>
    </row>
    <row r="74" spans="1:161" ht="11.25" customHeight="1">
      <c r="A74" s="92" t="s">
        <v>286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3"/>
      <c r="BX74" s="94" t="s">
        <v>315</v>
      </c>
      <c r="BY74" s="95"/>
      <c r="BZ74" s="95"/>
      <c r="CA74" s="95"/>
      <c r="CB74" s="95"/>
      <c r="CC74" s="95"/>
      <c r="CD74" s="95"/>
      <c r="CE74" s="96"/>
      <c r="CF74" s="87" t="s">
        <v>172</v>
      </c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9"/>
      <c r="CS74" s="87" t="s">
        <v>295</v>
      </c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9"/>
      <c r="DF74" s="84">
        <v>171189.44</v>
      </c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6"/>
      <c r="DS74" s="84">
        <v>171189.44</v>
      </c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6"/>
      <c r="EF74" s="84">
        <v>171189.44</v>
      </c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6"/>
      <c r="ES74" s="84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6"/>
    </row>
    <row r="75" spans="1:161" ht="11.25" customHeight="1">
      <c r="A75" s="92" t="s">
        <v>287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3"/>
      <c r="BX75" s="94" t="s">
        <v>316</v>
      </c>
      <c r="BY75" s="95"/>
      <c r="BZ75" s="95"/>
      <c r="CA75" s="95"/>
      <c r="CB75" s="95"/>
      <c r="CC75" s="95"/>
      <c r="CD75" s="95"/>
      <c r="CE75" s="96"/>
      <c r="CF75" s="87" t="s">
        <v>172</v>
      </c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9"/>
      <c r="CS75" s="87" t="s">
        <v>283</v>
      </c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9"/>
      <c r="DF75" s="84">
        <v>80257.4</v>
      </c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6"/>
      <c r="DS75" s="84">
        <v>80257.4</v>
      </c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6"/>
      <c r="EF75" s="84">
        <v>80257.4</v>
      </c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6"/>
      <c r="ES75" s="84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6"/>
    </row>
    <row r="76" spans="1:161" ht="11.25" customHeight="1">
      <c r="A76" s="92" t="s">
        <v>288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3"/>
      <c r="BX76" s="94" t="s">
        <v>317</v>
      </c>
      <c r="BY76" s="95"/>
      <c r="BZ76" s="95"/>
      <c r="CA76" s="95"/>
      <c r="CB76" s="95"/>
      <c r="CC76" s="95"/>
      <c r="CD76" s="95"/>
      <c r="CE76" s="96"/>
      <c r="CF76" s="87" t="s">
        <v>172</v>
      </c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9"/>
      <c r="CS76" s="87" t="s">
        <v>296</v>
      </c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9"/>
      <c r="DF76" s="84">
        <v>563789.53</v>
      </c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6"/>
      <c r="DS76" s="84">
        <v>563789.53</v>
      </c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6"/>
      <c r="EF76" s="84">
        <v>563789.53</v>
      </c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6"/>
      <c r="ES76" s="84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6"/>
    </row>
    <row r="77" spans="1:161" ht="11.25" customHeight="1">
      <c r="A77" s="92" t="s">
        <v>298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3"/>
      <c r="BX77" s="94" t="s">
        <v>318</v>
      </c>
      <c r="BY77" s="95"/>
      <c r="BZ77" s="95"/>
      <c r="CA77" s="95"/>
      <c r="CB77" s="95"/>
      <c r="CC77" s="95"/>
      <c r="CD77" s="95"/>
      <c r="CE77" s="96"/>
      <c r="CF77" s="87" t="s">
        <v>172</v>
      </c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9"/>
      <c r="CS77" s="87" t="s">
        <v>297</v>
      </c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9"/>
      <c r="DF77" s="84">
        <v>2990</v>
      </c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6"/>
      <c r="DS77" s="84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6"/>
      <c r="EF77" s="84"/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6"/>
      <c r="ES77" s="84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6"/>
    </row>
    <row r="78" spans="1:161" ht="11.25" customHeight="1">
      <c r="A78" s="92" t="s">
        <v>299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3"/>
      <c r="BX78" s="94" t="s">
        <v>319</v>
      </c>
      <c r="BY78" s="95"/>
      <c r="BZ78" s="95"/>
      <c r="CA78" s="95"/>
      <c r="CB78" s="95"/>
      <c r="CC78" s="95"/>
      <c r="CD78" s="95"/>
      <c r="CE78" s="96"/>
      <c r="CF78" s="87" t="s">
        <v>172</v>
      </c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9"/>
      <c r="CS78" s="87" t="s">
        <v>301</v>
      </c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9"/>
      <c r="DF78" s="84">
        <v>3150</v>
      </c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6"/>
      <c r="DS78" s="84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6"/>
      <c r="EF78" s="84"/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6"/>
      <c r="ES78" s="84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6"/>
    </row>
    <row r="79" spans="1:161" ht="11.25" customHeight="1">
      <c r="A79" s="92" t="s">
        <v>300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3"/>
      <c r="BX79" s="94" t="s">
        <v>320</v>
      </c>
      <c r="BY79" s="95"/>
      <c r="BZ79" s="95"/>
      <c r="CA79" s="95"/>
      <c r="CB79" s="95"/>
      <c r="CC79" s="95"/>
      <c r="CD79" s="95"/>
      <c r="CE79" s="96"/>
      <c r="CF79" s="87" t="s">
        <v>172</v>
      </c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9"/>
      <c r="CS79" s="87" t="s">
        <v>302</v>
      </c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9"/>
      <c r="DF79" s="84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6"/>
      <c r="DS79" s="84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6"/>
      <c r="EF79" s="84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6"/>
      <c r="ES79" s="84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6"/>
    </row>
    <row r="80" spans="1:161" ht="11.25" customHeight="1">
      <c r="A80" s="92" t="s">
        <v>304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3"/>
      <c r="BX80" s="94" t="s">
        <v>321</v>
      </c>
      <c r="BY80" s="95"/>
      <c r="BZ80" s="95"/>
      <c r="CA80" s="95"/>
      <c r="CB80" s="95"/>
      <c r="CC80" s="95"/>
      <c r="CD80" s="95"/>
      <c r="CE80" s="96"/>
      <c r="CF80" s="87" t="s">
        <v>172</v>
      </c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9"/>
      <c r="CS80" s="87" t="s">
        <v>303</v>
      </c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9"/>
      <c r="DF80" s="84">
        <v>90000</v>
      </c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6"/>
      <c r="DS80" s="84">
        <v>90000</v>
      </c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EE80" s="86"/>
      <c r="EF80" s="84">
        <v>90000</v>
      </c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6"/>
      <c r="ES80" s="84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5"/>
      <c r="FE80" s="86"/>
    </row>
    <row r="81" spans="1:161" ht="11.25" customHeight="1">
      <c r="A81" s="92" t="s">
        <v>308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3"/>
      <c r="BX81" s="94" t="s">
        <v>322</v>
      </c>
      <c r="BY81" s="95"/>
      <c r="BZ81" s="95"/>
      <c r="CA81" s="95"/>
      <c r="CB81" s="95"/>
      <c r="CC81" s="95"/>
      <c r="CD81" s="95"/>
      <c r="CE81" s="96"/>
      <c r="CF81" s="87" t="s">
        <v>172</v>
      </c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9"/>
      <c r="CS81" s="87" t="s">
        <v>305</v>
      </c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9"/>
      <c r="DF81" s="84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6"/>
      <c r="DS81" s="84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6"/>
      <c r="EF81" s="84"/>
      <c r="EG81" s="85"/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6"/>
      <c r="ES81" s="84"/>
      <c r="ET81" s="85"/>
      <c r="EU81" s="85"/>
      <c r="EV81" s="85"/>
      <c r="EW81" s="85"/>
      <c r="EX81" s="85"/>
      <c r="EY81" s="85"/>
      <c r="EZ81" s="85"/>
      <c r="FA81" s="85"/>
      <c r="FB81" s="85"/>
      <c r="FC81" s="85"/>
      <c r="FD81" s="85"/>
      <c r="FE81" s="86"/>
    </row>
    <row r="82" spans="1:161" ht="11.25" customHeight="1">
      <c r="A82" s="92" t="s">
        <v>309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3"/>
      <c r="BX82" s="94" t="s">
        <v>323</v>
      </c>
      <c r="BY82" s="95"/>
      <c r="BZ82" s="95"/>
      <c r="CA82" s="95"/>
      <c r="CB82" s="95"/>
      <c r="CC82" s="95"/>
      <c r="CD82" s="95"/>
      <c r="CE82" s="96"/>
      <c r="CF82" s="87" t="s">
        <v>172</v>
      </c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9"/>
      <c r="CS82" s="87" t="s">
        <v>306</v>
      </c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9"/>
      <c r="DF82" s="84">
        <v>13800.54</v>
      </c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6"/>
      <c r="DS82" s="84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6"/>
      <c r="EF82" s="84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6"/>
      <c r="ES82" s="84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6"/>
    </row>
    <row r="83" spans="1:161" ht="11.25" customHeight="1">
      <c r="A83" s="92" t="s">
        <v>310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3"/>
      <c r="BX83" s="94" t="s">
        <v>324</v>
      </c>
      <c r="BY83" s="95"/>
      <c r="BZ83" s="95"/>
      <c r="CA83" s="95"/>
      <c r="CB83" s="95"/>
      <c r="CC83" s="95"/>
      <c r="CD83" s="95"/>
      <c r="CE83" s="96"/>
      <c r="CF83" s="87" t="s">
        <v>172</v>
      </c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9"/>
      <c r="CS83" s="87" t="s">
        <v>307</v>
      </c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9"/>
      <c r="DF83" s="84">
        <v>130000</v>
      </c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6"/>
      <c r="DS83" s="84">
        <v>130000</v>
      </c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6"/>
      <c r="EF83" s="84">
        <v>130000</v>
      </c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6"/>
      <c r="ES83" s="84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6"/>
    </row>
    <row r="84" spans="1:161" ht="11.25" customHeight="1">
      <c r="A84" s="92" t="s">
        <v>312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3"/>
      <c r="BX84" s="94" t="s">
        <v>325</v>
      </c>
      <c r="BY84" s="95"/>
      <c r="BZ84" s="95"/>
      <c r="CA84" s="95"/>
      <c r="CB84" s="95"/>
      <c r="CC84" s="95"/>
      <c r="CD84" s="95"/>
      <c r="CE84" s="96"/>
      <c r="CF84" s="87" t="s">
        <v>172</v>
      </c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9"/>
      <c r="CS84" s="87" t="s">
        <v>311</v>
      </c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9"/>
      <c r="DF84" s="84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6"/>
      <c r="DS84" s="84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5"/>
      <c r="EE84" s="86"/>
      <c r="EF84" s="84"/>
      <c r="EG84" s="85"/>
      <c r="EH84" s="85"/>
      <c r="EI84" s="85"/>
      <c r="EJ84" s="85"/>
      <c r="EK84" s="85"/>
      <c r="EL84" s="85"/>
      <c r="EM84" s="85"/>
      <c r="EN84" s="85"/>
      <c r="EO84" s="85"/>
      <c r="EP84" s="85"/>
      <c r="EQ84" s="85"/>
      <c r="ER84" s="86"/>
      <c r="ES84" s="84"/>
      <c r="ET84" s="85"/>
      <c r="EU84" s="85"/>
      <c r="EV84" s="85"/>
      <c r="EW84" s="85"/>
      <c r="EX84" s="85"/>
      <c r="EY84" s="85"/>
      <c r="EZ84" s="85"/>
      <c r="FA84" s="85"/>
      <c r="FB84" s="85"/>
      <c r="FC84" s="85"/>
      <c r="FD84" s="85"/>
      <c r="FE84" s="86"/>
    </row>
    <row r="85" spans="1:161" ht="11.25" customHeight="1">
      <c r="A85" s="92" t="s">
        <v>286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3"/>
      <c r="BX85" s="94" t="s">
        <v>365</v>
      </c>
      <c r="BY85" s="95"/>
      <c r="BZ85" s="95"/>
      <c r="CA85" s="95"/>
      <c r="CB85" s="95"/>
      <c r="CC85" s="95"/>
      <c r="CD85" s="95"/>
      <c r="CE85" s="96"/>
      <c r="CF85" s="87" t="s">
        <v>366</v>
      </c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9"/>
      <c r="CS85" s="87" t="s">
        <v>295</v>
      </c>
      <c r="CT85" s="88"/>
      <c r="CU85" s="88"/>
      <c r="CV85" s="88"/>
      <c r="CW85" s="88"/>
      <c r="CX85" s="88"/>
      <c r="CY85" s="88"/>
      <c r="CZ85" s="88"/>
      <c r="DA85" s="88"/>
      <c r="DB85" s="88"/>
      <c r="DC85" s="88"/>
      <c r="DD85" s="88"/>
      <c r="DE85" s="89"/>
      <c r="DF85" s="84">
        <v>1588463.64</v>
      </c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6"/>
      <c r="DS85" s="84">
        <v>7494996.64</v>
      </c>
      <c r="DT85" s="85"/>
      <c r="DU85" s="85"/>
      <c r="DV85" s="85"/>
      <c r="DW85" s="85"/>
      <c r="DX85" s="85"/>
      <c r="DY85" s="85"/>
      <c r="DZ85" s="85"/>
      <c r="EA85" s="85"/>
      <c r="EB85" s="85"/>
      <c r="EC85" s="85"/>
      <c r="ED85" s="85"/>
      <c r="EE85" s="86"/>
      <c r="EF85" s="84">
        <v>1588463.64</v>
      </c>
      <c r="EG85" s="85"/>
      <c r="EH85" s="85"/>
      <c r="EI85" s="85"/>
      <c r="EJ85" s="85"/>
      <c r="EK85" s="85"/>
      <c r="EL85" s="85"/>
      <c r="EM85" s="85"/>
      <c r="EN85" s="85"/>
      <c r="EO85" s="85"/>
      <c r="EP85" s="85"/>
      <c r="EQ85" s="85"/>
      <c r="ER85" s="86"/>
      <c r="ES85" s="84"/>
      <c r="ET85" s="85"/>
      <c r="EU85" s="85"/>
      <c r="EV85" s="85"/>
      <c r="EW85" s="85"/>
      <c r="EX85" s="85"/>
      <c r="EY85" s="85"/>
      <c r="EZ85" s="85"/>
      <c r="FA85" s="85"/>
      <c r="FB85" s="85"/>
      <c r="FC85" s="85"/>
      <c r="FD85" s="85"/>
      <c r="FE85" s="86"/>
    </row>
    <row r="86" spans="1:161" ht="11.25" customHeight="1">
      <c r="A86" s="90" t="s">
        <v>174</v>
      </c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26" t="s">
        <v>175</v>
      </c>
      <c r="BY86" s="27"/>
      <c r="BZ86" s="27"/>
      <c r="CA86" s="27"/>
      <c r="CB86" s="27"/>
      <c r="CC86" s="27"/>
      <c r="CD86" s="27"/>
      <c r="CE86" s="71"/>
      <c r="CF86" s="72" t="s">
        <v>176</v>
      </c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4"/>
      <c r="CS86" s="72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4"/>
      <c r="DF86" s="63">
        <f>DF87+DF88</f>
        <v>0</v>
      </c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5"/>
      <c r="DS86" s="63">
        <f>DS87+DS88</f>
        <v>0</v>
      </c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5"/>
      <c r="EF86" s="63">
        <f>EF87+EF88</f>
        <v>0</v>
      </c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5"/>
      <c r="ES86" s="63">
        <f>ES87+ES88</f>
        <v>0</v>
      </c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5"/>
    </row>
    <row r="87" spans="1:161" ht="21.75" customHeight="1">
      <c r="A87" s="82" t="s">
        <v>177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26" t="s">
        <v>178</v>
      </c>
      <c r="BY87" s="27"/>
      <c r="BZ87" s="27"/>
      <c r="CA87" s="27"/>
      <c r="CB87" s="27"/>
      <c r="CC87" s="27"/>
      <c r="CD87" s="27"/>
      <c r="CE87" s="71"/>
      <c r="CF87" s="72" t="s">
        <v>179</v>
      </c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4"/>
      <c r="CS87" s="72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4"/>
      <c r="DF87" s="63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5"/>
      <c r="DS87" s="63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5"/>
      <c r="EF87" s="63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5"/>
      <c r="ES87" s="66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8"/>
    </row>
    <row r="88" spans="1:161" ht="22.5" customHeight="1">
      <c r="A88" s="82" t="s">
        <v>180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26" t="s">
        <v>181</v>
      </c>
      <c r="BY88" s="27"/>
      <c r="BZ88" s="27"/>
      <c r="CA88" s="27"/>
      <c r="CB88" s="27"/>
      <c r="CC88" s="27"/>
      <c r="CD88" s="27"/>
      <c r="CE88" s="71"/>
      <c r="CF88" s="72" t="s">
        <v>182</v>
      </c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4"/>
      <c r="CS88" s="72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4"/>
      <c r="DF88" s="63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5"/>
      <c r="DS88" s="63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5"/>
      <c r="EF88" s="63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5"/>
      <c r="ES88" s="66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8"/>
    </row>
    <row r="89" spans="1:161" ht="12.75" customHeight="1">
      <c r="A89" s="75" t="s">
        <v>183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6" t="s">
        <v>184</v>
      </c>
      <c r="BY89" s="77"/>
      <c r="BZ89" s="77"/>
      <c r="CA89" s="77"/>
      <c r="CB89" s="77"/>
      <c r="CC89" s="77"/>
      <c r="CD89" s="77"/>
      <c r="CE89" s="78"/>
      <c r="CF89" s="79" t="s">
        <v>185</v>
      </c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1"/>
      <c r="CS89" s="72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4"/>
      <c r="DF89" s="63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5"/>
      <c r="DS89" s="63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5"/>
      <c r="EF89" s="63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5"/>
      <c r="ES89" s="66" t="s">
        <v>42</v>
      </c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8"/>
    </row>
    <row r="90" spans="1:161" ht="22.5" customHeight="1">
      <c r="A90" s="69" t="s">
        <v>186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26" t="s">
        <v>187</v>
      </c>
      <c r="BY90" s="27"/>
      <c r="BZ90" s="27"/>
      <c r="CA90" s="27"/>
      <c r="CB90" s="27"/>
      <c r="CC90" s="27"/>
      <c r="CD90" s="27"/>
      <c r="CE90" s="71"/>
      <c r="CF90" s="72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4"/>
      <c r="CS90" s="72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4"/>
      <c r="DF90" s="63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5"/>
      <c r="DS90" s="63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5"/>
      <c r="EF90" s="63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5"/>
      <c r="ES90" s="66" t="s">
        <v>42</v>
      </c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8"/>
    </row>
    <row r="91" spans="1:161" ht="12.75" customHeight="1">
      <c r="A91" s="69" t="s">
        <v>188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26" t="s">
        <v>189</v>
      </c>
      <c r="BY91" s="27"/>
      <c r="BZ91" s="27"/>
      <c r="CA91" s="27"/>
      <c r="CB91" s="27"/>
      <c r="CC91" s="27"/>
      <c r="CD91" s="27"/>
      <c r="CE91" s="71"/>
      <c r="CF91" s="72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4"/>
      <c r="CS91" s="72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4"/>
      <c r="DF91" s="63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5"/>
      <c r="DS91" s="63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5"/>
      <c r="EF91" s="63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5"/>
      <c r="ES91" s="66" t="s">
        <v>42</v>
      </c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8"/>
    </row>
    <row r="92" spans="1:161" ht="12.75" customHeight="1">
      <c r="A92" s="69" t="s">
        <v>191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26" t="s">
        <v>190</v>
      </c>
      <c r="BY92" s="27"/>
      <c r="BZ92" s="27"/>
      <c r="CA92" s="27"/>
      <c r="CB92" s="27"/>
      <c r="CC92" s="27"/>
      <c r="CD92" s="27"/>
      <c r="CE92" s="71"/>
      <c r="CF92" s="72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4"/>
      <c r="CS92" s="72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4"/>
      <c r="DF92" s="63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5"/>
      <c r="DS92" s="63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5"/>
      <c r="EF92" s="63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5"/>
      <c r="ES92" s="66" t="s">
        <v>42</v>
      </c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8"/>
    </row>
    <row r="93" spans="1:161" ht="12.75" customHeight="1">
      <c r="A93" s="75" t="s">
        <v>192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6" t="s">
        <v>193</v>
      </c>
      <c r="BY93" s="77"/>
      <c r="BZ93" s="77"/>
      <c r="CA93" s="77"/>
      <c r="CB93" s="77"/>
      <c r="CC93" s="77"/>
      <c r="CD93" s="77"/>
      <c r="CE93" s="78"/>
      <c r="CF93" s="79" t="s">
        <v>42</v>
      </c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1"/>
      <c r="CS93" s="72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4"/>
      <c r="DF93" s="63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5"/>
      <c r="DS93" s="63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5"/>
      <c r="EF93" s="63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5"/>
      <c r="ES93" s="66" t="s">
        <v>42</v>
      </c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8"/>
    </row>
    <row r="94" spans="1:161" ht="15.75" customHeight="1">
      <c r="A94" s="69" t="s">
        <v>194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26" t="s">
        <v>195</v>
      </c>
      <c r="BY94" s="27"/>
      <c r="BZ94" s="27"/>
      <c r="CA94" s="27"/>
      <c r="CB94" s="27"/>
      <c r="CC94" s="27"/>
      <c r="CD94" s="27"/>
      <c r="CE94" s="71"/>
      <c r="CF94" s="72" t="s">
        <v>196</v>
      </c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4"/>
      <c r="CS94" s="72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4"/>
      <c r="DF94" s="63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5"/>
      <c r="DS94" s="63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5"/>
      <c r="EF94" s="63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5"/>
      <c r="ES94" s="66" t="s">
        <v>42</v>
      </c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8"/>
    </row>
    <row r="95" ht="3" customHeight="1"/>
    <row r="96" ht="3" customHeight="1"/>
  </sheetData>
  <sheetProtection/>
  <mergeCells count="697">
    <mergeCell ref="EF85:ER85"/>
    <mergeCell ref="ES85:FE85"/>
    <mergeCell ref="A85:BW85"/>
    <mergeCell ref="BX85:CE85"/>
    <mergeCell ref="CF85:CR85"/>
    <mergeCell ref="CS85:DE85"/>
    <mergeCell ref="DF85:DR85"/>
    <mergeCell ref="DS85:EE85"/>
    <mergeCell ref="A2:FD2"/>
    <mergeCell ref="EF37:ER37"/>
    <mergeCell ref="ES37:FE37"/>
    <mergeCell ref="A37:BW37"/>
    <mergeCell ref="BX37:CE37"/>
    <mergeCell ref="CF37:CR37"/>
    <mergeCell ref="CS37:DE37"/>
    <mergeCell ref="DF37:DR37"/>
    <mergeCell ref="DS37:EE37"/>
    <mergeCell ref="DY4:EA4"/>
    <mergeCell ref="A1:FE1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  <mergeCell ref="EB4:EE4"/>
    <mergeCell ref="EF4:EK4"/>
    <mergeCell ref="EL4:EN4"/>
    <mergeCell ref="EO4:ER4"/>
    <mergeCell ref="ES4:FE5"/>
    <mergeCell ref="DF5:DR5"/>
    <mergeCell ref="DS5:EE5"/>
    <mergeCell ref="EF5:ER5"/>
    <mergeCell ref="A6:BW6"/>
    <mergeCell ref="BX6:CE6"/>
    <mergeCell ref="CF6:CR6"/>
    <mergeCell ref="CS6:DE6"/>
    <mergeCell ref="DF6:DR6"/>
    <mergeCell ref="DS6:EE6"/>
    <mergeCell ref="EF6:ER6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A8:BW8"/>
    <mergeCell ref="BX8:CE8"/>
    <mergeCell ref="CF8:CR8"/>
    <mergeCell ref="CS8:DE8"/>
    <mergeCell ref="DF8:DR8"/>
    <mergeCell ref="DS8:EE8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10:BW10"/>
    <mergeCell ref="BX10:CE10"/>
    <mergeCell ref="CF10:CR10"/>
    <mergeCell ref="CS10:DE10"/>
    <mergeCell ref="DF10:DR10"/>
    <mergeCell ref="DS10:EE10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2:BW12"/>
    <mergeCell ref="A13:BW13"/>
    <mergeCell ref="BX13:CE13"/>
    <mergeCell ref="CF13:CR13"/>
    <mergeCell ref="CS13:DE13"/>
    <mergeCell ref="DF13:DR13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A16:BW16"/>
    <mergeCell ref="BX16:CE16"/>
    <mergeCell ref="CF16:CR16"/>
    <mergeCell ref="CS16:DE16"/>
    <mergeCell ref="DF16:DR16"/>
    <mergeCell ref="DS16:EE16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8:BW18"/>
    <mergeCell ref="BX18:CE19"/>
    <mergeCell ref="CF18:CR19"/>
    <mergeCell ref="CS18:DE19"/>
    <mergeCell ref="DF18:DR19"/>
    <mergeCell ref="DS18:EE19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A23:BW23"/>
    <mergeCell ref="BX23:CE23"/>
    <mergeCell ref="CF23:CR23"/>
    <mergeCell ref="CS23:DE23"/>
    <mergeCell ref="DF23:DR23"/>
    <mergeCell ref="DS23:EE23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5:BW25"/>
    <mergeCell ref="A26:BW26"/>
    <mergeCell ref="BX26:CE26"/>
    <mergeCell ref="CF26:CR26"/>
    <mergeCell ref="CS26:DE26"/>
    <mergeCell ref="DF26:DR26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A29:BW29"/>
    <mergeCell ref="BX29:CE30"/>
    <mergeCell ref="CF29:CR30"/>
    <mergeCell ref="CS29:DE30"/>
    <mergeCell ref="DF29:DR30"/>
    <mergeCell ref="DS29:EE30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A87:BW87"/>
    <mergeCell ref="BX87:CE87"/>
    <mergeCell ref="CF87:CR87"/>
    <mergeCell ref="CS87:DE87"/>
    <mergeCell ref="DF87:DR87"/>
    <mergeCell ref="DS87:EE87"/>
    <mergeCell ref="EF87:ER87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3:BW93"/>
    <mergeCell ref="BX93:CE93"/>
    <mergeCell ref="CF93:CR93"/>
    <mergeCell ref="CS93:DE93"/>
    <mergeCell ref="DF93:DR93"/>
    <mergeCell ref="DS93:EE93"/>
    <mergeCell ref="EF93:ER93"/>
    <mergeCell ref="ES93:FE93"/>
    <mergeCell ref="A94:BW94"/>
    <mergeCell ref="BX94:CE94"/>
    <mergeCell ref="CF94:CR94"/>
    <mergeCell ref="CS94:DE94"/>
    <mergeCell ref="DF94:DR94"/>
    <mergeCell ref="DS94:EE94"/>
    <mergeCell ref="EF94:ER94"/>
    <mergeCell ref="ES94:FE9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rowBreaks count="2" manualBreakCount="2">
    <brk id="33" max="255" man="1"/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E93"/>
  <sheetViews>
    <sheetView zoomScalePageLayoutView="0" workbookViewId="0" topLeftCell="A1">
      <selection activeCell="EF84" sqref="EF84:ER84"/>
    </sheetView>
  </sheetViews>
  <sheetFormatPr defaultColWidth="0.875" defaultRowHeight="12.75"/>
  <cols>
    <col min="1" max="121" width="0.875" style="1" customWidth="1"/>
    <col min="122" max="122" width="4.625" style="1" customWidth="1"/>
    <col min="123" max="134" width="0.875" style="1" customWidth="1"/>
    <col min="135" max="135" width="3.875" style="1" customWidth="1"/>
    <col min="136" max="147" width="0.875" style="1" customWidth="1"/>
    <col min="148" max="148" width="3.625" style="1" customWidth="1"/>
    <col min="149" max="16384" width="0.875" style="1" customWidth="1"/>
  </cols>
  <sheetData>
    <row r="1" spans="1:161" s="6" customFormat="1" ht="15.75">
      <c r="A1" s="52" t="s">
        <v>335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</row>
    <row r="2" spans="1:161" ht="15.75">
      <c r="A2" s="268" t="s">
        <v>360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/>
      <c r="DK2" s="268"/>
      <c r="DL2" s="268"/>
      <c r="DM2" s="268"/>
      <c r="DN2" s="268"/>
      <c r="DO2" s="268"/>
      <c r="DP2" s="268"/>
      <c r="DQ2" s="268"/>
      <c r="DR2" s="268"/>
      <c r="DS2" s="268"/>
      <c r="DT2" s="268"/>
      <c r="DU2" s="268"/>
      <c r="DV2" s="268"/>
      <c r="DW2" s="268"/>
      <c r="DX2" s="268"/>
      <c r="DY2" s="268"/>
      <c r="DZ2" s="268"/>
      <c r="EA2" s="268"/>
      <c r="EB2" s="268"/>
      <c r="EC2" s="268"/>
      <c r="ED2" s="268"/>
      <c r="EE2" s="268"/>
      <c r="EF2" s="268"/>
      <c r="EG2" s="268"/>
      <c r="EH2" s="268"/>
      <c r="EI2" s="268"/>
      <c r="EJ2" s="268"/>
      <c r="EK2" s="268"/>
      <c r="EL2" s="268"/>
      <c r="EM2" s="268"/>
      <c r="EN2" s="268"/>
      <c r="EO2" s="268"/>
      <c r="EP2" s="268"/>
      <c r="EQ2" s="268"/>
      <c r="ER2" s="268"/>
      <c r="ES2" s="268"/>
      <c r="ET2" s="268"/>
      <c r="EU2" s="268"/>
      <c r="EV2" s="268"/>
      <c r="EW2" s="268"/>
      <c r="EX2" s="268"/>
      <c r="EY2" s="268"/>
      <c r="EZ2" s="268"/>
      <c r="FA2" s="268"/>
      <c r="FB2" s="268"/>
      <c r="FC2" s="268"/>
      <c r="FD2" s="268"/>
      <c r="FE2" s="268"/>
    </row>
    <row r="3" spans="1:161" ht="11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7"/>
      <c r="BX3" s="238" t="s">
        <v>2</v>
      </c>
      <c r="BY3" s="239"/>
      <c r="BZ3" s="239"/>
      <c r="CA3" s="239"/>
      <c r="CB3" s="239"/>
      <c r="CC3" s="239"/>
      <c r="CD3" s="239"/>
      <c r="CE3" s="244"/>
      <c r="CF3" s="238" t="s">
        <v>3</v>
      </c>
      <c r="CG3" s="239"/>
      <c r="CH3" s="239"/>
      <c r="CI3" s="239"/>
      <c r="CJ3" s="239"/>
      <c r="CK3" s="239"/>
      <c r="CL3" s="239"/>
      <c r="CM3" s="239"/>
      <c r="CN3" s="239"/>
      <c r="CO3" s="239"/>
      <c r="CP3" s="239"/>
      <c r="CQ3" s="239"/>
      <c r="CR3" s="244"/>
      <c r="CS3" s="238" t="s">
        <v>4</v>
      </c>
      <c r="CT3" s="239"/>
      <c r="CU3" s="239"/>
      <c r="CV3" s="239"/>
      <c r="CW3" s="239"/>
      <c r="CX3" s="239"/>
      <c r="CY3" s="239"/>
      <c r="CZ3" s="239"/>
      <c r="DA3" s="239"/>
      <c r="DB3" s="239"/>
      <c r="DC3" s="239"/>
      <c r="DD3" s="239"/>
      <c r="DE3" s="244"/>
      <c r="DF3" s="66" t="s">
        <v>11</v>
      </c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</row>
    <row r="4" spans="1:161" ht="11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40"/>
      <c r="BX4" s="245"/>
      <c r="BY4" s="246"/>
      <c r="BZ4" s="246"/>
      <c r="CA4" s="246"/>
      <c r="CB4" s="246"/>
      <c r="CC4" s="246"/>
      <c r="CD4" s="246"/>
      <c r="CE4" s="247"/>
      <c r="CF4" s="245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6"/>
      <c r="CR4" s="247"/>
      <c r="CS4" s="245"/>
      <c r="CT4" s="246"/>
      <c r="CU4" s="246"/>
      <c r="CV4" s="246"/>
      <c r="CW4" s="246"/>
      <c r="CX4" s="246"/>
      <c r="CY4" s="246"/>
      <c r="CZ4" s="246"/>
      <c r="DA4" s="246"/>
      <c r="DB4" s="246"/>
      <c r="DC4" s="246"/>
      <c r="DD4" s="246"/>
      <c r="DE4" s="247"/>
      <c r="DF4" s="236" t="s">
        <v>5</v>
      </c>
      <c r="DG4" s="237"/>
      <c r="DH4" s="237"/>
      <c r="DI4" s="237"/>
      <c r="DJ4" s="237"/>
      <c r="DK4" s="237"/>
      <c r="DL4" s="233" t="s">
        <v>364</v>
      </c>
      <c r="DM4" s="233"/>
      <c r="DN4" s="233"/>
      <c r="DO4" s="234" t="s">
        <v>6</v>
      </c>
      <c r="DP4" s="234"/>
      <c r="DQ4" s="234"/>
      <c r="DR4" s="235"/>
      <c r="DS4" s="236" t="s">
        <v>5</v>
      </c>
      <c r="DT4" s="237"/>
      <c r="DU4" s="237"/>
      <c r="DV4" s="237"/>
      <c r="DW4" s="237"/>
      <c r="DX4" s="237"/>
      <c r="DY4" s="233" t="s">
        <v>363</v>
      </c>
      <c r="DZ4" s="233"/>
      <c r="EA4" s="233"/>
      <c r="EB4" s="234" t="s">
        <v>6</v>
      </c>
      <c r="EC4" s="234"/>
      <c r="ED4" s="234"/>
      <c r="EE4" s="235"/>
      <c r="EF4" s="236" t="s">
        <v>5</v>
      </c>
      <c r="EG4" s="237"/>
      <c r="EH4" s="237"/>
      <c r="EI4" s="237"/>
      <c r="EJ4" s="237"/>
      <c r="EK4" s="237"/>
      <c r="EL4" s="233" t="s">
        <v>370</v>
      </c>
      <c r="EM4" s="233"/>
      <c r="EN4" s="233"/>
      <c r="EO4" s="234" t="s">
        <v>6</v>
      </c>
      <c r="EP4" s="234"/>
      <c r="EQ4" s="234"/>
      <c r="ER4" s="235"/>
      <c r="ES4" s="238" t="s">
        <v>10</v>
      </c>
      <c r="ET4" s="239"/>
      <c r="EU4" s="239"/>
      <c r="EV4" s="239"/>
      <c r="EW4" s="239"/>
      <c r="EX4" s="239"/>
      <c r="EY4" s="239"/>
      <c r="EZ4" s="239"/>
      <c r="FA4" s="239"/>
      <c r="FB4" s="239"/>
      <c r="FC4" s="239"/>
      <c r="FD4" s="239"/>
      <c r="FE4" s="239"/>
    </row>
    <row r="5" spans="1:161" ht="39" customHeigh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3"/>
      <c r="BX5" s="240"/>
      <c r="BY5" s="241"/>
      <c r="BZ5" s="241"/>
      <c r="CA5" s="241"/>
      <c r="CB5" s="241"/>
      <c r="CC5" s="241"/>
      <c r="CD5" s="241"/>
      <c r="CE5" s="248"/>
      <c r="CF5" s="240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8"/>
      <c r="CS5" s="240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8"/>
      <c r="DF5" s="227" t="s">
        <v>7</v>
      </c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9"/>
      <c r="DS5" s="227" t="s">
        <v>8</v>
      </c>
      <c r="DT5" s="228"/>
      <c r="DU5" s="228"/>
      <c r="DV5" s="228"/>
      <c r="DW5" s="228"/>
      <c r="DX5" s="228"/>
      <c r="DY5" s="228"/>
      <c r="DZ5" s="228"/>
      <c r="EA5" s="228"/>
      <c r="EB5" s="228"/>
      <c r="EC5" s="228"/>
      <c r="ED5" s="228"/>
      <c r="EE5" s="229"/>
      <c r="EF5" s="227" t="s">
        <v>9</v>
      </c>
      <c r="EG5" s="228"/>
      <c r="EH5" s="228"/>
      <c r="EI5" s="228"/>
      <c r="EJ5" s="228"/>
      <c r="EK5" s="228"/>
      <c r="EL5" s="228"/>
      <c r="EM5" s="228"/>
      <c r="EN5" s="228"/>
      <c r="EO5" s="228"/>
      <c r="EP5" s="228"/>
      <c r="EQ5" s="228"/>
      <c r="ER5" s="229"/>
      <c r="ES5" s="240"/>
      <c r="ET5" s="241"/>
      <c r="EU5" s="241"/>
      <c r="EV5" s="241"/>
      <c r="EW5" s="241"/>
      <c r="EX5" s="241"/>
      <c r="EY5" s="241"/>
      <c r="EZ5" s="241"/>
      <c r="FA5" s="241"/>
      <c r="FB5" s="241"/>
      <c r="FC5" s="241"/>
      <c r="FD5" s="241"/>
      <c r="FE5" s="241"/>
    </row>
    <row r="6" spans="1:161" ht="12" thickBot="1">
      <c r="A6" s="230" t="s">
        <v>12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1"/>
      <c r="BX6" s="222" t="s">
        <v>13</v>
      </c>
      <c r="BY6" s="223"/>
      <c r="BZ6" s="223"/>
      <c r="CA6" s="223"/>
      <c r="CB6" s="223"/>
      <c r="CC6" s="223"/>
      <c r="CD6" s="223"/>
      <c r="CE6" s="232"/>
      <c r="CF6" s="222" t="s">
        <v>14</v>
      </c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32"/>
      <c r="CS6" s="222" t="s">
        <v>15</v>
      </c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32"/>
      <c r="DF6" s="222" t="s">
        <v>16</v>
      </c>
      <c r="DG6" s="223"/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32"/>
      <c r="DS6" s="222" t="s">
        <v>17</v>
      </c>
      <c r="DT6" s="223"/>
      <c r="DU6" s="223"/>
      <c r="DV6" s="223"/>
      <c r="DW6" s="223"/>
      <c r="DX6" s="223"/>
      <c r="DY6" s="223"/>
      <c r="DZ6" s="223"/>
      <c r="EA6" s="223"/>
      <c r="EB6" s="223"/>
      <c r="EC6" s="223"/>
      <c r="ED6" s="223"/>
      <c r="EE6" s="232"/>
      <c r="EF6" s="222" t="s">
        <v>18</v>
      </c>
      <c r="EG6" s="223"/>
      <c r="EH6" s="223"/>
      <c r="EI6" s="223"/>
      <c r="EJ6" s="223"/>
      <c r="EK6" s="223"/>
      <c r="EL6" s="223"/>
      <c r="EM6" s="223"/>
      <c r="EN6" s="223"/>
      <c r="EO6" s="223"/>
      <c r="EP6" s="223"/>
      <c r="EQ6" s="223"/>
      <c r="ER6" s="232"/>
      <c r="ES6" s="222" t="s">
        <v>19</v>
      </c>
      <c r="ET6" s="223"/>
      <c r="EU6" s="223"/>
      <c r="EV6" s="223"/>
      <c r="EW6" s="223"/>
      <c r="EX6" s="223"/>
      <c r="EY6" s="223"/>
      <c r="EZ6" s="223"/>
      <c r="FA6" s="223"/>
      <c r="FB6" s="223"/>
      <c r="FC6" s="223"/>
      <c r="FD6" s="223"/>
      <c r="FE6" s="223"/>
    </row>
    <row r="7" spans="1:161" ht="12.75" customHeight="1">
      <c r="A7" s="221" t="s">
        <v>40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9" t="s">
        <v>41</v>
      </c>
      <c r="BY7" s="30"/>
      <c r="BZ7" s="30"/>
      <c r="CA7" s="30"/>
      <c r="CB7" s="30"/>
      <c r="CC7" s="30"/>
      <c r="CD7" s="30"/>
      <c r="CE7" s="105"/>
      <c r="CF7" s="106" t="s">
        <v>42</v>
      </c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8"/>
      <c r="CS7" s="106" t="s">
        <v>42</v>
      </c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8"/>
      <c r="DF7" s="224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6"/>
      <c r="DS7" s="224"/>
      <c r="DT7" s="225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6"/>
      <c r="EF7" s="224"/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6"/>
      <c r="ES7" s="224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67"/>
    </row>
    <row r="8" spans="1:161" ht="12.75" customHeight="1">
      <c r="A8" s="221" t="s">
        <v>43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6" t="s">
        <v>44</v>
      </c>
      <c r="BY8" s="27"/>
      <c r="BZ8" s="27"/>
      <c r="CA8" s="27"/>
      <c r="CB8" s="27"/>
      <c r="CC8" s="27"/>
      <c r="CD8" s="27"/>
      <c r="CE8" s="71"/>
      <c r="CF8" s="72" t="s">
        <v>42</v>
      </c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4"/>
      <c r="CS8" s="72" t="s">
        <v>42</v>
      </c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4"/>
      <c r="DF8" s="63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5"/>
      <c r="DS8" s="63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5"/>
      <c r="EF8" s="63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5"/>
      <c r="ES8" s="63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211"/>
    </row>
    <row r="9" spans="1:161" ht="24" customHeight="1">
      <c r="A9" s="251" t="s">
        <v>45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2" t="s">
        <v>46</v>
      </c>
      <c r="BY9" s="253"/>
      <c r="BZ9" s="253"/>
      <c r="CA9" s="253"/>
      <c r="CB9" s="253"/>
      <c r="CC9" s="253"/>
      <c r="CD9" s="253"/>
      <c r="CE9" s="254"/>
      <c r="CF9" s="255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4"/>
      <c r="CS9" s="256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8"/>
      <c r="DF9" s="259">
        <f>DF10+DF13+DF17+DF20+DF23+DF28+DF32</f>
        <v>1293095.11</v>
      </c>
      <c r="DG9" s="265"/>
      <c r="DH9" s="265"/>
      <c r="DI9" s="265"/>
      <c r="DJ9" s="265"/>
      <c r="DK9" s="265"/>
      <c r="DL9" s="265"/>
      <c r="DM9" s="265"/>
      <c r="DN9" s="265"/>
      <c r="DO9" s="265"/>
      <c r="DP9" s="265"/>
      <c r="DQ9" s="265"/>
      <c r="DR9" s="266"/>
      <c r="DS9" s="259">
        <f>DS10+DS13+DS17+DS20+DS23+DS28+DS32</f>
        <v>1293095.11</v>
      </c>
      <c r="DT9" s="265"/>
      <c r="DU9" s="265"/>
      <c r="DV9" s="265"/>
      <c r="DW9" s="265"/>
      <c r="DX9" s="265"/>
      <c r="DY9" s="265"/>
      <c r="DZ9" s="265"/>
      <c r="EA9" s="265"/>
      <c r="EB9" s="265"/>
      <c r="EC9" s="265"/>
      <c r="ED9" s="265"/>
      <c r="EE9" s="266"/>
      <c r="EF9" s="259">
        <f>EF10+EF13+EF17+EF20+EF23+EF28+EF32</f>
        <v>1293095.11</v>
      </c>
      <c r="EG9" s="265"/>
      <c r="EH9" s="265"/>
      <c r="EI9" s="265"/>
      <c r="EJ9" s="265"/>
      <c r="EK9" s="265"/>
      <c r="EL9" s="265"/>
      <c r="EM9" s="265"/>
      <c r="EN9" s="265"/>
      <c r="EO9" s="265"/>
      <c r="EP9" s="265"/>
      <c r="EQ9" s="265"/>
      <c r="ER9" s="266"/>
      <c r="ES9" s="259">
        <f>ES10+ES13+ES17+ES20+ES23+ES28+ES32</f>
        <v>0</v>
      </c>
      <c r="ET9" s="265"/>
      <c r="EU9" s="265"/>
      <c r="EV9" s="265"/>
      <c r="EW9" s="265"/>
      <c r="EX9" s="265"/>
      <c r="EY9" s="265"/>
      <c r="EZ9" s="265"/>
      <c r="FA9" s="265"/>
      <c r="FB9" s="265"/>
      <c r="FC9" s="265"/>
      <c r="FD9" s="265"/>
      <c r="FE9" s="266"/>
    </row>
    <row r="10" spans="1:161" ht="22.5" customHeight="1">
      <c r="A10" s="209" t="s">
        <v>47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154" t="s">
        <v>48</v>
      </c>
      <c r="BY10" s="155"/>
      <c r="BZ10" s="155"/>
      <c r="CA10" s="155"/>
      <c r="CB10" s="155"/>
      <c r="CC10" s="155"/>
      <c r="CD10" s="155"/>
      <c r="CE10" s="156"/>
      <c r="CF10" s="157" t="s">
        <v>49</v>
      </c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9"/>
      <c r="CS10" s="157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9"/>
      <c r="DF10" s="148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50"/>
      <c r="DS10" s="148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50"/>
      <c r="EF10" s="148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50"/>
      <c r="ES10" s="148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51"/>
    </row>
    <row r="11" spans="1:161" ht="11.25">
      <c r="A11" s="189" t="s">
        <v>50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75" t="s">
        <v>51</v>
      </c>
      <c r="BY11" s="176"/>
      <c r="BZ11" s="176"/>
      <c r="CA11" s="176"/>
      <c r="CB11" s="176"/>
      <c r="CC11" s="176"/>
      <c r="CD11" s="176"/>
      <c r="CE11" s="177"/>
      <c r="CF11" s="181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3"/>
      <c r="CS11" s="181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3"/>
      <c r="DF11" s="163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5"/>
      <c r="DS11" s="163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5"/>
      <c r="EF11" s="163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5"/>
      <c r="ES11" s="163"/>
      <c r="ET11" s="164"/>
      <c r="EU11" s="164"/>
      <c r="EV11" s="164"/>
      <c r="EW11" s="164"/>
      <c r="EX11" s="164"/>
      <c r="EY11" s="164"/>
      <c r="EZ11" s="164"/>
      <c r="FA11" s="164"/>
      <c r="FB11" s="164"/>
      <c r="FC11" s="164"/>
      <c r="FD11" s="164"/>
      <c r="FE11" s="169"/>
    </row>
    <row r="12" spans="1:161" ht="12" thickBot="1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8"/>
      <c r="BX12" s="199"/>
      <c r="BY12" s="200"/>
      <c r="BZ12" s="200"/>
      <c r="CA12" s="200"/>
      <c r="CB12" s="200"/>
      <c r="CC12" s="200"/>
      <c r="CD12" s="200"/>
      <c r="CE12" s="201"/>
      <c r="CF12" s="202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4"/>
      <c r="CS12" s="202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4"/>
      <c r="DF12" s="205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7"/>
      <c r="DS12" s="205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7"/>
      <c r="EF12" s="205"/>
      <c r="EG12" s="206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7"/>
      <c r="ES12" s="205"/>
      <c r="ET12" s="206"/>
      <c r="EU12" s="206"/>
      <c r="EV12" s="206"/>
      <c r="EW12" s="206"/>
      <c r="EX12" s="206"/>
      <c r="EY12" s="206"/>
      <c r="EZ12" s="206"/>
      <c r="FA12" s="206"/>
      <c r="FB12" s="206"/>
      <c r="FC12" s="206"/>
      <c r="FD12" s="206"/>
      <c r="FE12" s="208"/>
    </row>
    <row r="13" spans="1:161" ht="21" customHeight="1">
      <c r="A13" s="160" t="s">
        <v>52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2"/>
      <c r="BX13" s="193" t="s">
        <v>53</v>
      </c>
      <c r="BY13" s="194"/>
      <c r="BZ13" s="194"/>
      <c r="CA13" s="194"/>
      <c r="CB13" s="194"/>
      <c r="CC13" s="194"/>
      <c r="CD13" s="194"/>
      <c r="CE13" s="195"/>
      <c r="CF13" s="196" t="s">
        <v>54</v>
      </c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8"/>
      <c r="CS13" s="196" t="s">
        <v>102</v>
      </c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8"/>
      <c r="DF13" s="190">
        <f>DF14+DF15</f>
        <v>1293095.11</v>
      </c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2"/>
      <c r="DS13" s="190">
        <f>DS14+DS15</f>
        <v>1293095.11</v>
      </c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2"/>
      <c r="EF13" s="190">
        <f>EF14+EF15</f>
        <v>1293095.11</v>
      </c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2"/>
      <c r="ES13" s="190">
        <f>ES14+ES15</f>
        <v>0</v>
      </c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2"/>
    </row>
    <row r="14" spans="1:161" ht="33.75" customHeight="1">
      <c r="A14" s="152" t="s">
        <v>55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4" t="s">
        <v>56</v>
      </c>
      <c r="BY14" s="155"/>
      <c r="BZ14" s="155"/>
      <c r="CA14" s="155"/>
      <c r="CB14" s="155"/>
      <c r="CC14" s="155"/>
      <c r="CD14" s="155"/>
      <c r="CE14" s="156"/>
      <c r="CF14" s="157" t="s">
        <v>54</v>
      </c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9"/>
      <c r="CS14" s="157" t="s">
        <v>102</v>
      </c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9"/>
      <c r="DF14" s="148">
        <v>1293095.11</v>
      </c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50"/>
      <c r="DS14" s="148">
        <v>1293095.11</v>
      </c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50"/>
      <c r="EF14" s="148">
        <v>1293095.11</v>
      </c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50"/>
      <c r="ES14" s="148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51"/>
    </row>
    <row r="15" spans="1:161" ht="22.5" customHeight="1">
      <c r="A15" s="152" t="s">
        <v>58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4" t="s">
        <v>57</v>
      </c>
      <c r="BY15" s="155"/>
      <c r="BZ15" s="155"/>
      <c r="CA15" s="155"/>
      <c r="CB15" s="155"/>
      <c r="CC15" s="155"/>
      <c r="CD15" s="155"/>
      <c r="CE15" s="156"/>
      <c r="CF15" s="157" t="s">
        <v>54</v>
      </c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9"/>
      <c r="CS15" s="157" t="s">
        <v>102</v>
      </c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9"/>
      <c r="DF15" s="148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50"/>
      <c r="DS15" s="148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50"/>
      <c r="EF15" s="148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50"/>
      <c r="ES15" s="148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51"/>
    </row>
    <row r="16" spans="1:161" ht="21.75" customHeight="1">
      <c r="A16" s="160" t="s">
        <v>272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2"/>
      <c r="BX16" s="154" t="s">
        <v>273</v>
      </c>
      <c r="BY16" s="155"/>
      <c r="BZ16" s="155"/>
      <c r="CA16" s="155"/>
      <c r="CB16" s="155"/>
      <c r="CC16" s="155"/>
      <c r="CD16" s="155"/>
      <c r="CE16" s="156"/>
      <c r="CF16" s="157" t="s">
        <v>54</v>
      </c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9"/>
      <c r="CS16" s="157" t="s">
        <v>102</v>
      </c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9"/>
      <c r="DF16" s="148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50"/>
      <c r="DS16" s="148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50"/>
      <c r="EF16" s="148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50"/>
      <c r="ES16" s="148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51"/>
    </row>
    <row r="17" spans="1:161" ht="20.25" customHeight="1">
      <c r="A17" s="160" t="s">
        <v>59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2"/>
      <c r="BX17" s="154" t="s">
        <v>60</v>
      </c>
      <c r="BY17" s="155"/>
      <c r="BZ17" s="155"/>
      <c r="CA17" s="155"/>
      <c r="CB17" s="155"/>
      <c r="CC17" s="155"/>
      <c r="CD17" s="155"/>
      <c r="CE17" s="156"/>
      <c r="CF17" s="157" t="s">
        <v>61</v>
      </c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9"/>
      <c r="CS17" s="157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9"/>
      <c r="DF17" s="148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50"/>
      <c r="DS17" s="148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50"/>
      <c r="EF17" s="148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50"/>
      <c r="ES17" s="148"/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51"/>
    </row>
    <row r="18" spans="1:161" ht="10.5" customHeight="1">
      <c r="A18" s="189" t="s">
        <v>50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75" t="s">
        <v>62</v>
      </c>
      <c r="BY18" s="176"/>
      <c r="BZ18" s="176"/>
      <c r="CA18" s="176"/>
      <c r="CB18" s="176"/>
      <c r="CC18" s="176"/>
      <c r="CD18" s="176"/>
      <c r="CE18" s="177"/>
      <c r="CF18" s="181" t="s">
        <v>61</v>
      </c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3"/>
      <c r="CS18" s="181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3"/>
      <c r="DF18" s="163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5"/>
      <c r="DS18" s="163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5"/>
      <c r="EF18" s="163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5"/>
      <c r="ES18" s="163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9"/>
    </row>
    <row r="19" spans="1:161" ht="10.5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8"/>
      <c r="BX19" s="178"/>
      <c r="BY19" s="179"/>
      <c r="BZ19" s="179"/>
      <c r="CA19" s="179"/>
      <c r="CB19" s="179"/>
      <c r="CC19" s="179"/>
      <c r="CD19" s="179"/>
      <c r="CE19" s="180"/>
      <c r="CF19" s="184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6"/>
      <c r="CS19" s="184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6"/>
      <c r="DF19" s="166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8"/>
      <c r="DS19" s="166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8"/>
      <c r="EF19" s="166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8"/>
      <c r="ES19" s="166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70"/>
    </row>
    <row r="20" spans="1:161" ht="10.5" customHeight="1">
      <c r="A20" s="160" t="s">
        <v>63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2"/>
      <c r="BX20" s="154" t="s">
        <v>64</v>
      </c>
      <c r="BY20" s="155"/>
      <c r="BZ20" s="155"/>
      <c r="CA20" s="155"/>
      <c r="CB20" s="155"/>
      <c r="CC20" s="155"/>
      <c r="CD20" s="155"/>
      <c r="CE20" s="156"/>
      <c r="CF20" s="157" t="s">
        <v>65</v>
      </c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9"/>
      <c r="CS20" s="157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9"/>
      <c r="DF20" s="148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50"/>
      <c r="DS20" s="148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50"/>
      <c r="EF20" s="148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50"/>
      <c r="ES20" s="148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51"/>
    </row>
    <row r="21" spans="1:161" ht="10.5" customHeight="1">
      <c r="A21" s="174" t="s">
        <v>50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5"/>
      <c r="BY21" s="176"/>
      <c r="BZ21" s="176"/>
      <c r="CA21" s="176"/>
      <c r="CB21" s="176"/>
      <c r="CC21" s="176"/>
      <c r="CD21" s="176"/>
      <c r="CE21" s="177"/>
      <c r="CF21" s="181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3"/>
      <c r="CS21" s="181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3"/>
      <c r="DF21" s="163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5"/>
      <c r="DS21" s="163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5"/>
      <c r="EF21" s="163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5"/>
      <c r="ES21" s="163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9"/>
    </row>
    <row r="22" spans="1:161" ht="10.5" customHeight="1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2"/>
      <c r="BX22" s="178"/>
      <c r="BY22" s="179"/>
      <c r="BZ22" s="179"/>
      <c r="CA22" s="179"/>
      <c r="CB22" s="179"/>
      <c r="CC22" s="179"/>
      <c r="CD22" s="179"/>
      <c r="CE22" s="180"/>
      <c r="CF22" s="184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6"/>
      <c r="CS22" s="184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6"/>
      <c r="DF22" s="166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8"/>
      <c r="DS22" s="166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8"/>
      <c r="EF22" s="166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8"/>
      <c r="ES22" s="166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70"/>
    </row>
    <row r="23" spans="1:161" ht="13.5" customHeight="1">
      <c r="A23" s="160" t="s">
        <v>66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2"/>
      <c r="BX23" s="154" t="s">
        <v>67</v>
      </c>
      <c r="BY23" s="155"/>
      <c r="BZ23" s="155"/>
      <c r="CA23" s="155"/>
      <c r="CB23" s="155"/>
      <c r="CC23" s="155"/>
      <c r="CD23" s="155"/>
      <c r="CE23" s="156"/>
      <c r="CF23" s="157" t="s">
        <v>68</v>
      </c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9"/>
      <c r="CS23" s="157" t="s">
        <v>274</v>
      </c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9"/>
      <c r="DF23" s="148">
        <f>DF24+DF26+DF27</f>
        <v>0</v>
      </c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50"/>
      <c r="DS23" s="148">
        <f>DS24+DS26+DS27</f>
        <v>0</v>
      </c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  <c r="ED23" s="149"/>
      <c r="EE23" s="150"/>
      <c r="EF23" s="148">
        <f>EF24+EF26+EF27</f>
        <v>0</v>
      </c>
      <c r="EG23" s="149"/>
      <c r="EH23" s="149"/>
      <c r="EI23" s="149"/>
      <c r="EJ23" s="149"/>
      <c r="EK23" s="149"/>
      <c r="EL23" s="149"/>
      <c r="EM23" s="149"/>
      <c r="EN23" s="149"/>
      <c r="EO23" s="149"/>
      <c r="EP23" s="149"/>
      <c r="EQ23" s="149"/>
      <c r="ER23" s="150"/>
      <c r="ES23" s="148">
        <f>ES24+ES26+ES27</f>
        <v>0</v>
      </c>
      <c r="ET23" s="149"/>
      <c r="EU23" s="149"/>
      <c r="EV23" s="149"/>
      <c r="EW23" s="149"/>
      <c r="EX23" s="149"/>
      <c r="EY23" s="149"/>
      <c r="EZ23" s="149"/>
      <c r="FA23" s="149"/>
      <c r="FB23" s="149"/>
      <c r="FC23" s="149"/>
      <c r="FD23" s="149"/>
      <c r="FE23" s="150"/>
    </row>
    <row r="24" spans="1:161" ht="10.5" customHeight="1">
      <c r="A24" s="174" t="s">
        <v>50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5" t="s">
        <v>70</v>
      </c>
      <c r="BY24" s="176"/>
      <c r="BZ24" s="176"/>
      <c r="CA24" s="176"/>
      <c r="CB24" s="176"/>
      <c r="CC24" s="176"/>
      <c r="CD24" s="176"/>
      <c r="CE24" s="177"/>
      <c r="CF24" s="181" t="s">
        <v>68</v>
      </c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3"/>
      <c r="CS24" s="181" t="s">
        <v>274</v>
      </c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3"/>
      <c r="DF24" s="163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5"/>
      <c r="DS24" s="163"/>
      <c r="DT24" s="164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5"/>
      <c r="EF24" s="163"/>
      <c r="EG24" s="164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5"/>
      <c r="ES24" s="163"/>
      <c r="ET24" s="164"/>
      <c r="EU24" s="164"/>
      <c r="EV24" s="164"/>
      <c r="EW24" s="164"/>
      <c r="EX24" s="164"/>
      <c r="EY24" s="164"/>
      <c r="EZ24" s="164"/>
      <c r="FA24" s="164"/>
      <c r="FB24" s="164"/>
      <c r="FC24" s="164"/>
      <c r="FD24" s="164"/>
      <c r="FE24" s="169"/>
    </row>
    <row r="25" spans="1:161" ht="10.5" customHeight="1">
      <c r="A25" s="171" t="s">
        <v>69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2"/>
      <c r="BX25" s="178"/>
      <c r="BY25" s="179"/>
      <c r="BZ25" s="179"/>
      <c r="CA25" s="179"/>
      <c r="CB25" s="179"/>
      <c r="CC25" s="179"/>
      <c r="CD25" s="179"/>
      <c r="CE25" s="180"/>
      <c r="CF25" s="184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6"/>
      <c r="CS25" s="184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6"/>
      <c r="DF25" s="166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8"/>
      <c r="DS25" s="166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8"/>
      <c r="EF25" s="166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8"/>
      <c r="ES25" s="166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70"/>
    </row>
    <row r="26" spans="1:161" ht="10.5" customHeight="1">
      <c r="A26" s="173" t="s">
        <v>71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2"/>
      <c r="BX26" s="154" t="s">
        <v>72</v>
      </c>
      <c r="BY26" s="155"/>
      <c r="BZ26" s="155"/>
      <c r="CA26" s="155"/>
      <c r="CB26" s="155"/>
      <c r="CC26" s="155"/>
      <c r="CD26" s="155"/>
      <c r="CE26" s="156"/>
      <c r="CF26" s="157" t="s">
        <v>68</v>
      </c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9"/>
      <c r="CS26" s="157" t="s">
        <v>275</v>
      </c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9"/>
      <c r="DF26" s="148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50"/>
      <c r="DS26" s="148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50"/>
      <c r="EF26" s="148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50"/>
      <c r="ES26" s="148"/>
      <c r="ET26" s="149"/>
      <c r="EU26" s="149"/>
      <c r="EV26" s="149"/>
      <c r="EW26" s="149"/>
      <c r="EX26" s="149"/>
      <c r="EY26" s="149"/>
      <c r="EZ26" s="149"/>
      <c r="FA26" s="149"/>
      <c r="FB26" s="149"/>
      <c r="FC26" s="149"/>
      <c r="FD26" s="149"/>
      <c r="FE26" s="151"/>
    </row>
    <row r="27" spans="1:161" ht="10.5" customHeight="1">
      <c r="A27" s="173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2"/>
      <c r="BX27" s="154"/>
      <c r="BY27" s="155"/>
      <c r="BZ27" s="155"/>
      <c r="CA27" s="155"/>
      <c r="CB27" s="155"/>
      <c r="CC27" s="155"/>
      <c r="CD27" s="155"/>
      <c r="CE27" s="156"/>
      <c r="CF27" s="157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9"/>
      <c r="CS27" s="157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9"/>
      <c r="DF27" s="148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50"/>
      <c r="DS27" s="148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50"/>
      <c r="EF27" s="148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50"/>
      <c r="ES27" s="148"/>
      <c r="ET27" s="149"/>
      <c r="EU27" s="149"/>
      <c r="EV27" s="149"/>
      <c r="EW27" s="149"/>
      <c r="EX27" s="149"/>
      <c r="EY27" s="149"/>
      <c r="EZ27" s="149"/>
      <c r="FA27" s="149"/>
      <c r="FB27" s="149"/>
      <c r="FC27" s="149"/>
      <c r="FD27" s="149"/>
      <c r="FE27" s="151"/>
    </row>
    <row r="28" spans="1:161" ht="10.5" customHeight="1">
      <c r="A28" s="160" t="s">
        <v>73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2"/>
      <c r="BX28" s="154" t="s">
        <v>74</v>
      </c>
      <c r="BY28" s="155"/>
      <c r="BZ28" s="155"/>
      <c r="CA28" s="155"/>
      <c r="CB28" s="155"/>
      <c r="CC28" s="155"/>
      <c r="CD28" s="155"/>
      <c r="CE28" s="156"/>
      <c r="CF28" s="157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9"/>
      <c r="CS28" s="157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9"/>
      <c r="DF28" s="148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50"/>
      <c r="DS28" s="148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50"/>
      <c r="EF28" s="148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50"/>
      <c r="ES28" s="148"/>
      <c r="ET28" s="149"/>
      <c r="EU28" s="149"/>
      <c r="EV28" s="149"/>
      <c r="EW28" s="149"/>
      <c r="EX28" s="149"/>
      <c r="EY28" s="149"/>
      <c r="EZ28" s="149"/>
      <c r="FA28" s="149"/>
      <c r="FB28" s="149"/>
      <c r="FC28" s="149"/>
      <c r="FD28" s="149"/>
      <c r="FE28" s="151"/>
    </row>
    <row r="29" spans="1:161" ht="10.5" customHeight="1">
      <c r="A29" s="174" t="s">
        <v>50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5"/>
      <c r="BY29" s="176"/>
      <c r="BZ29" s="176"/>
      <c r="CA29" s="176"/>
      <c r="CB29" s="176"/>
      <c r="CC29" s="176"/>
      <c r="CD29" s="176"/>
      <c r="CE29" s="177"/>
      <c r="CF29" s="181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3"/>
      <c r="CS29" s="181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2"/>
      <c r="DE29" s="183"/>
      <c r="DF29" s="163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5"/>
      <c r="DS29" s="163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5"/>
      <c r="EF29" s="163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5"/>
      <c r="ES29" s="163"/>
      <c r="ET29" s="164"/>
      <c r="EU29" s="164"/>
      <c r="EV29" s="164"/>
      <c r="EW29" s="164"/>
      <c r="EX29" s="164"/>
      <c r="EY29" s="164"/>
      <c r="EZ29" s="164"/>
      <c r="FA29" s="164"/>
      <c r="FB29" s="164"/>
      <c r="FC29" s="164"/>
      <c r="FD29" s="164"/>
      <c r="FE29" s="169"/>
    </row>
    <row r="30" spans="1:161" ht="10.5" customHeight="1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2"/>
      <c r="BX30" s="178"/>
      <c r="BY30" s="179"/>
      <c r="BZ30" s="179"/>
      <c r="CA30" s="179"/>
      <c r="CB30" s="179"/>
      <c r="CC30" s="179"/>
      <c r="CD30" s="179"/>
      <c r="CE30" s="180"/>
      <c r="CF30" s="184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6"/>
      <c r="CS30" s="184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6"/>
      <c r="DF30" s="166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8"/>
      <c r="DS30" s="166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8"/>
      <c r="EF30" s="166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8"/>
      <c r="ES30" s="166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70"/>
    </row>
    <row r="31" spans="1:161" ht="10.5" customHeight="1">
      <c r="A31" s="173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2"/>
      <c r="BX31" s="154"/>
      <c r="BY31" s="155"/>
      <c r="BZ31" s="155"/>
      <c r="CA31" s="155"/>
      <c r="CB31" s="155"/>
      <c r="CC31" s="155"/>
      <c r="CD31" s="155"/>
      <c r="CE31" s="156"/>
      <c r="CF31" s="157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9"/>
      <c r="CS31" s="157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9"/>
      <c r="DF31" s="148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50"/>
      <c r="DS31" s="148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  <c r="EE31" s="150"/>
      <c r="EF31" s="148"/>
      <c r="EG31" s="149"/>
      <c r="EH31" s="149"/>
      <c r="EI31" s="149"/>
      <c r="EJ31" s="149"/>
      <c r="EK31" s="149"/>
      <c r="EL31" s="149"/>
      <c r="EM31" s="149"/>
      <c r="EN31" s="149"/>
      <c r="EO31" s="149"/>
      <c r="EP31" s="149"/>
      <c r="EQ31" s="149"/>
      <c r="ER31" s="150"/>
      <c r="ES31" s="148"/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51"/>
    </row>
    <row r="32" spans="1:161" ht="12.75" customHeight="1">
      <c r="A32" s="160" t="s">
        <v>75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2"/>
      <c r="BX32" s="154" t="s">
        <v>76</v>
      </c>
      <c r="BY32" s="155"/>
      <c r="BZ32" s="155"/>
      <c r="CA32" s="155"/>
      <c r="CB32" s="155"/>
      <c r="CC32" s="155"/>
      <c r="CD32" s="155"/>
      <c r="CE32" s="156"/>
      <c r="CF32" s="157" t="s">
        <v>42</v>
      </c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9"/>
      <c r="CS32" s="157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9"/>
      <c r="DF32" s="148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50"/>
      <c r="DS32" s="148"/>
      <c r="DT32" s="149"/>
      <c r="DU32" s="149"/>
      <c r="DV32" s="149"/>
      <c r="DW32" s="149"/>
      <c r="DX32" s="149"/>
      <c r="DY32" s="149"/>
      <c r="DZ32" s="149"/>
      <c r="EA32" s="149"/>
      <c r="EB32" s="149"/>
      <c r="EC32" s="149"/>
      <c r="ED32" s="149"/>
      <c r="EE32" s="150"/>
      <c r="EF32" s="148"/>
      <c r="EG32" s="149"/>
      <c r="EH32" s="149"/>
      <c r="EI32" s="149"/>
      <c r="EJ32" s="149"/>
      <c r="EK32" s="149"/>
      <c r="EL32" s="149"/>
      <c r="EM32" s="149"/>
      <c r="EN32" s="149"/>
      <c r="EO32" s="149"/>
      <c r="EP32" s="149"/>
      <c r="EQ32" s="149"/>
      <c r="ER32" s="150"/>
      <c r="ES32" s="148"/>
      <c r="ET32" s="149"/>
      <c r="EU32" s="149"/>
      <c r="EV32" s="149"/>
      <c r="EW32" s="149"/>
      <c r="EX32" s="149"/>
      <c r="EY32" s="149"/>
      <c r="EZ32" s="149"/>
      <c r="FA32" s="149"/>
      <c r="FB32" s="149"/>
      <c r="FC32" s="149"/>
      <c r="FD32" s="149"/>
      <c r="FE32" s="151"/>
    </row>
    <row r="33" spans="1:161" ht="25.5" customHeight="1">
      <c r="A33" s="152" t="s">
        <v>77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4" t="s">
        <v>78</v>
      </c>
      <c r="BY33" s="155"/>
      <c r="BZ33" s="155"/>
      <c r="CA33" s="155"/>
      <c r="CB33" s="155"/>
      <c r="CC33" s="155"/>
      <c r="CD33" s="155"/>
      <c r="CE33" s="156"/>
      <c r="CF33" s="157" t="s">
        <v>79</v>
      </c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9"/>
      <c r="CS33" s="157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9"/>
      <c r="DF33" s="148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50"/>
      <c r="DS33" s="148"/>
      <c r="DT33" s="149"/>
      <c r="DU33" s="149"/>
      <c r="DV33" s="149"/>
      <c r="DW33" s="149"/>
      <c r="DX33" s="149"/>
      <c r="DY33" s="149"/>
      <c r="DZ33" s="149"/>
      <c r="EA33" s="149"/>
      <c r="EB33" s="149"/>
      <c r="EC33" s="149"/>
      <c r="ED33" s="149"/>
      <c r="EE33" s="150"/>
      <c r="EF33" s="148"/>
      <c r="EG33" s="149"/>
      <c r="EH33" s="149"/>
      <c r="EI33" s="149"/>
      <c r="EJ33" s="149"/>
      <c r="EK33" s="149"/>
      <c r="EL33" s="149"/>
      <c r="EM33" s="149"/>
      <c r="EN33" s="149"/>
      <c r="EO33" s="149"/>
      <c r="EP33" s="149"/>
      <c r="EQ33" s="149"/>
      <c r="ER33" s="150"/>
      <c r="ES33" s="148" t="s">
        <v>42</v>
      </c>
      <c r="ET33" s="149"/>
      <c r="EU33" s="149"/>
      <c r="EV33" s="149"/>
      <c r="EW33" s="149"/>
      <c r="EX33" s="149"/>
      <c r="EY33" s="149"/>
      <c r="EZ33" s="149"/>
      <c r="FA33" s="149"/>
      <c r="FB33" s="149"/>
      <c r="FC33" s="149"/>
      <c r="FD33" s="149"/>
      <c r="FE33" s="151"/>
    </row>
    <row r="34" spans="1:161" ht="21.75" customHeight="1">
      <c r="A34" s="251" t="s">
        <v>80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  <c r="BV34" s="251"/>
      <c r="BW34" s="251"/>
      <c r="BX34" s="252" t="s">
        <v>81</v>
      </c>
      <c r="BY34" s="253"/>
      <c r="BZ34" s="253"/>
      <c r="CA34" s="253"/>
      <c r="CB34" s="253"/>
      <c r="CC34" s="253"/>
      <c r="CD34" s="253"/>
      <c r="CE34" s="254"/>
      <c r="CF34" s="255" t="s">
        <v>42</v>
      </c>
      <c r="CG34" s="253"/>
      <c r="CH34" s="253"/>
      <c r="CI34" s="253"/>
      <c r="CJ34" s="253"/>
      <c r="CK34" s="253"/>
      <c r="CL34" s="253"/>
      <c r="CM34" s="253"/>
      <c r="CN34" s="253"/>
      <c r="CO34" s="253"/>
      <c r="CP34" s="253"/>
      <c r="CQ34" s="253"/>
      <c r="CR34" s="254"/>
      <c r="CS34" s="256"/>
      <c r="CT34" s="257"/>
      <c r="CU34" s="257"/>
      <c r="CV34" s="257"/>
      <c r="CW34" s="257"/>
      <c r="CX34" s="257"/>
      <c r="CY34" s="257"/>
      <c r="CZ34" s="257"/>
      <c r="DA34" s="257"/>
      <c r="DB34" s="257"/>
      <c r="DC34" s="257"/>
      <c r="DD34" s="257"/>
      <c r="DE34" s="258"/>
      <c r="DF34" s="259">
        <f>DF35+DF42+DF51+DF56+DF64+DF66+DF85</f>
        <v>1293095.1099999999</v>
      </c>
      <c r="DG34" s="260"/>
      <c r="DH34" s="260"/>
      <c r="DI34" s="260"/>
      <c r="DJ34" s="260"/>
      <c r="DK34" s="260"/>
      <c r="DL34" s="260"/>
      <c r="DM34" s="260"/>
      <c r="DN34" s="260"/>
      <c r="DO34" s="260"/>
      <c r="DP34" s="260"/>
      <c r="DQ34" s="260"/>
      <c r="DR34" s="261"/>
      <c r="DS34" s="259">
        <f>DS35+DS42+DS51+DS56+DS64+DS66+DS85</f>
        <v>1293095.1099999999</v>
      </c>
      <c r="DT34" s="260"/>
      <c r="DU34" s="260"/>
      <c r="DV34" s="260"/>
      <c r="DW34" s="260"/>
      <c r="DX34" s="260"/>
      <c r="DY34" s="260"/>
      <c r="DZ34" s="260"/>
      <c r="EA34" s="260"/>
      <c r="EB34" s="260"/>
      <c r="EC34" s="260"/>
      <c r="ED34" s="260"/>
      <c r="EE34" s="261"/>
      <c r="EF34" s="259">
        <f>EF35+EF42+EF51+EF56+EF64+EF66+EF85</f>
        <v>1293095.1099999999</v>
      </c>
      <c r="EG34" s="260"/>
      <c r="EH34" s="260"/>
      <c r="EI34" s="260"/>
      <c r="EJ34" s="260"/>
      <c r="EK34" s="260"/>
      <c r="EL34" s="260"/>
      <c r="EM34" s="260"/>
      <c r="EN34" s="260"/>
      <c r="EO34" s="260"/>
      <c r="EP34" s="260"/>
      <c r="EQ34" s="260"/>
      <c r="ER34" s="261"/>
      <c r="ES34" s="262"/>
      <c r="ET34" s="263"/>
      <c r="EU34" s="263"/>
      <c r="EV34" s="263"/>
      <c r="EW34" s="263"/>
      <c r="EX34" s="263"/>
      <c r="EY34" s="263"/>
      <c r="EZ34" s="263"/>
      <c r="FA34" s="263"/>
      <c r="FB34" s="263"/>
      <c r="FC34" s="263"/>
      <c r="FD34" s="263"/>
      <c r="FE34" s="264"/>
    </row>
    <row r="35" spans="1:161" ht="22.5" customHeight="1">
      <c r="A35" s="69" t="s">
        <v>82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26" t="s">
        <v>83</v>
      </c>
      <c r="BY35" s="27"/>
      <c r="BZ35" s="27"/>
      <c r="CA35" s="27"/>
      <c r="CB35" s="27"/>
      <c r="CC35" s="27"/>
      <c r="CD35" s="27"/>
      <c r="CE35" s="71"/>
      <c r="CF35" s="72" t="s">
        <v>42</v>
      </c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4"/>
      <c r="CS35" s="72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4"/>
      <c r="DF35" s="63">
        <f>DF36+DF38+DF39+DF40+DF37</f>
        <v>0</v>
      </c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5"/>
      <c r="DS35" s="63">
        <f>DS36+DS38+DS39+DS40+DS37</f>
        <v>0</v>
      </c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5"/>
      <c r="EF35" s="63">
        <f>EF36+EF38+EF39+EF40+EF37</f>
        <v>0</v>
      </c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5"/>
      <c r="ES35" s="66" t="s">
        <v>42</v>
      </c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8"/>
    </row>
    <row r="36" spans="1:161" ht="22.5" customHeight="1">
      <c r="A36" s="90" t="s">
        <v>84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26" t="s">
        <v>85</v>
      </c>
      <c r="BY36" s="27"/>
      <c r="BZ36" s="27"/>
      <c r="CA36" s="27"/>
      <c r="CB36" s="27"/>
      <c r="CC36" s="27"/>
      <c r="CD36" s="27"/>
      <c r="CE36" s="71"/>
      <c r="CF36" s="72" t="s">
        <v>86</v>
      </c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4"/>
      <c r="CS36" s="72" t="s">
        <v>276</v>
      </c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4"/>
      <c r="DF36" s="63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5"/>
      <c r="DS36" s="63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5"/>
      <c r="EF36" s="63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5"/>
      <c r="ES36" s="66" t="s">
        <v>42</v>
      </c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8"/>
    </row>
    <row r="37" spans="1:161" ht="22.5" customHeight="1">
      <c r="A37" s="249" t="s">
        <v>339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6" t="s">
        <v>340</v>
      </c>
      <c r="BY37" s="27"/>
      <c r="BZ37" s="27"/>
      <c r="CA37" s="27"/>
      <c r="CB37" s="27"/>
      <c r="CC37" s="27"/>
      <c r="CD37" s="27"/>
      <c r="CE37" s="71"/>
      <c r="CF37" s="72" t="s">
        <v>86</v>
      </c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4"/>
      <c r="CS37" s="72" t="s">
        <v>291</v>
      </c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4"/>
      <c r="DF37" s="63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5"/>
      <c r="DS37" s="63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5"/>
      <c r="EF37" s="63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5"/>
      <c r="ES37" s="66" t="s">
        <v>42</v>
      </c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8"/>
    </row>
    <row r="38" spans="1:161" ht="10.5" customHeight="1">
      <c r="A38" s="98" t="s">
        <v>87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100"/>
      <c r="BX38" s="26" t="s">
        <v>88</v>
      </c>
      <c r="BY38" s="27"/>
      <c r="BZ38" s="27"/>
      <c r="CA38" s="27"/>
      <c r="CB38" s="27"/>
      <c r="CC38" s="27"/>
      <c r="CD38" s="27"/>
      <c r="CE38" s="71"/>
      <c r="CF38" s="72" t="s">
        <v>89</v>
      </c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4"/>
      <c r="CS38" s="72" t="s">
        <v>277</v>
      </c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4"/>
      <c r="DF38" s="63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5"/>
      <c r="DS38" s="63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5"/>
      <c r="EF38" s="63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5"/>
      <c r="ES38" s="66" t="s">
        <v>42</v>
      </c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8"/>
    </row>
    <row r="39" spans="1:161" ht="10.5" customHeight="1">
      <c r="A39" s="98" t="s">
        <v>87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100"/>
      <c r="BX39" s="26" t="s">
        <v>278</v>
      </c>
      <c r="BY39" s="27"/>
      <c r="BZ39" s="27"/>
      <c r="CA39" s="27"/>
      <c r="CB39" s="27"/>
      <c r="CC39" s="27"/>
      <c r="CD39" s="27"/>
      <c r="CE39" s="71"/>
      <c r="CF39" s="72" t="s">
        <v>89</v>
      </c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4"/>
      <c r="CS39" s="72" t="s">
        <v>280</v>
      </c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4"/>
      <c r="DF39" s="63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5"/>
      <c r="DS39" s="63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5"/>
      <c r="EF39" s="63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5"/>
      <c r="ES39" s="66" t="s">
        <v>42</v>
      </c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8"/>
    </row>
    <row r="40" spans="1:161" ht="10.5" customHeight="1">
      <c r="A40" s="92" t="s">
        <v>288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3"/>
      <c r="BX40" s="26" t="s">
        <v>290</v>
      </c>
      <c r="BY40" s="27"/>
      <c r="BZ40" s="27"/>
      <c r="CA40" s="27"/>
      <c r="CB40" s="27"/>
      <c r="CC40" s="27"/>
      <c r="CD40" s="27"/>
      <c r="CE40" s="71"/>
      <c r="CF40" s="72" t="s">
        <v>89</v>
      </c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4"/>
      <c r="CS40" s="72" t="s">
        <v>296</v>
      </c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4"/>
      <c r="DF40" s="63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5"/>
      <c r="DS40" s="63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5"/>
      <c r="EF40" s="63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5"/>
      <c r="ES40" s="66" t="s">
        <v>42</v>
      </c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8"/>
    </row>
    <row r="41" spans="1:161" ht="22.5" customHeight="1">
      <c r="A41" s="90" t="s">
        <v>90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26" t="s">
        <v>91</v>
      </c>
      <c r="BY41" s="27"/>
      <c r="BZ41" s="27"/>
      <c r="CA41" s="27"/>
      <c r="CB41" s="27"/>
      <c r="CC41" s="27"/>
      <c r="CD41" s="27"/>
      <c r="CE41" s="71"/>
      <c r="CF41" s="72" t="s">
        <v>92</v>
      </c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4"/>
      <c r="CS41" s="72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4"/>
      <c r="DF41" s="63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5"/>
      <c r="DS41" s="63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5"/>
      <c r="EF41" s="63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5"/>
      <c r="ES41" s="66" t="s">
        <v>42</v>
      </c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8"/>
    </row>
    <row r="42" spans="1:161" ht="22.5" customHeight="1">
      <c r="A42" s="90" t="s">
        <v>93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26" t="s">
        <v>94</v>
      </c>
      <c r="BY42" s="27"/>
      <c r="BZ42" s="27"/>
      <c r="CA42" s="27"/>
      <c r="CB42" s="27"/>
      <c r="CC42" s="27"/>
      <c r="CD42" s="27"/>
      <c r="CE42" s="71"/>
      <c r="CF42" s="72" t="s">
        <v>95</v>
      </c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4"/>
      <c r="CS42" s="72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4"/>
      <c r="DF42" s="63">
        <f>DF43+DF44</f>
        <v>0</v>
      </c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5"/>
      <c r="DS42" s="63">
        <f>DS43+DS44</f>
        <v>0</v>
      </c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5"/>
      <c r="EF42" s="63">
        <f>EF43+EF44</f>
        <v>0</v>
      </c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5"/>
      <c r="ES42" s="66" t="s">
        <v>42</v>
      </c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8"/>
    </row>
    <row r="43" spans="1:161" ht="22.5" customHeight="1">
      <c r="A43" s="82" t="s">
        <v>96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26" t="s">
        <v>97</v>
      </c>
      <c r="BY43" s="27"/>
      <c r="BZ43" s="27"/>
      <c r="CA43" s="27"/>
      <c r="CB43" s="27"/>
      <c r="CC43" s="27"/>
      <c r="CD43" s="27"/>
      <c r="CE43" s="71"/>
      <c r="CF43" s="72" t="s">
        <v>95</v>
      </c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4"/>
      <c r="CS43" s="72" t="s">
        <v>279</v>
      </c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4"/>
      <c r="DF43" s="63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5"/>
      <c r="DS43" s="63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5"/>
      <c r="EF43" s="63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5"/>
      <c r="ES43" s="66" t="s">
        <v>42</v>
      </c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8"/>
    </row>
    <row r="44" spans="1:161" ht="10.5" customHeight="1" thickBot="1">
      <c r="A44" s="123" t="s">
        <v>98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3"/>
      <c r="BX44" s="47" t="s">
        <v>99</v>
      </c>
      <c r="BY44" s="48"/>
      <c r="BZ44" s="48"/>
      <c r="CA44" s="48"/>
      <c r="CB44" s="48"/>
      <c r="CC44" s="48"/>
      <c r="CD44" s="48"/>
      <c r="CE44" s="124"/>
      <c r="CF44" s="125" t="s">
        <v>95</v>
      </c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7"/>
      <c r="CS44" s="125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7"/>
      <c r="DF44" s="128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30"/>
      <c r="DS44" s="128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30"/>
      <c r="EF44" s="128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30"/>
      <c r="ES44" s="131" t="s">
        <v>42</v>
      </c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3"/>
    </row>
    <row r="45" spans="1:161" ht="10.5" customHeight="1">
      <c r="A45" s="98" t="s">
        <v>100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100"/>
      <c r="BX45" s="26" t="s">
        <v>101</v>
      </c>
      <c r="BY45" s="27"/>
      <c r="BZ45" s="27"/>
      <c r="CA45" s="27"/>
      <c r="CB45" s="27"/>
      <c r="CC45" s="27"/>
      <c r="CD45" s="27"/>
      <c r="CE45" s="71"/>
      <c r="CF45" s="72" t="s">
        <v>102</v>
      </c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4"/>
      <c r="CS45" s="72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4"/>
      <c r="DF45" s="63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5"/>
      <c r="DS45" s="63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5"/>
      <c r="EF45" s="63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5"/>
      <c r="ES45" s="66" t="s">
        <v>42</v>
      </c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8"/>
    </row>
    <row r="46" spans="1:161" ht="10.5" customHeight="1">
      <c r="A46" s="90" t="s">
        <v>103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26" t="s">
        <v>104</v>
      </c>
      <c r="BY46" s="27"/>
      <c r="BZ46" s="27"/>
      <c r="CA46" s="27"/>
      <c r="CB46" s="27"/>
      <c r="CC46" s="27"/>
      <c r="CD46" s="27"/>
      <c r="CE46" s="71"/>
      <c r="CF46" s="72" t="s">
        <v>105</v>
      </c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4"/>
      <c r="CS46" s="72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4"/>
      <c r="DF46" s="63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5"/>
      <c r="DS46" s="63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5"/>
      <c r="EF46" s="63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5"/>
      <c r="ES46" s="66" t="s">
        <v>42</v>
      </c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8"/>
    </row>
    <row r="47" spans="1:161" ht="21" customHeight="1">
      <c r="A47" s="90" t="s">
        <v>106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26" t="s">
        <v>107</v>
      </c>
      <c r="BY47" s="27"/>
      <c r="BZ47" s="27"/>
      <c r="CA47" s="27"/>
      <c r="CB47" s="27"/>
      <c r="CC47" s="27"/>
      <c r="CD47" s="27"/>
      <c r="CE47" s="71"/>
      <c r="CF47" s="72" t="s">
        <v>108</v>
      </c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4"/>
      <c r="CS47" s="72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4"/>
      <c r="DF47" s="63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5"/>
      <c r="DS47" s="63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5"/>
      <c r="EF47" s="63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5"/>
      <c r="ES47" s="66" t="s">
        <v>42</v>
      </c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8"/>
    </row>
    <row r="48" spans="1:161" ht="21.75" customHeight="1">
      <c r="A48" s="82" t="s">
        <v>109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26" t="s">
        <v>110</v>
      </c>
      <c r="BY48" s="27"/>
      <c r="BZ48" s="27"/>
      <c r="CA48" s="27"/>
      <c r="CB48" s="27"/>
      <c r="CC48" s="27"/>
      <c r="CD48" s="27"/>
      <c r="CE48" s="71"/>
      <c r="CF48" s="72" t="s">
        <v>108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4"/>
      <c r="CS48" s="72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4"/>
      <c r="DF48" s="63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5"/>
      <c r="DS48" s="63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5"/>
      <c r="EF48" s="63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5"/>
      <c r="ES48" s="66" t="s">
        <v>42</v>
      </c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8"/>
    </row>
    <row r="49" spans="1:161" ht="10.5" customHeight="1">
      <c r="A49" s="82" t="s">
        <v>111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26" t="s">
        <v>112</v>
      </c>
      <c r="BY49" s="27"/>
      <c r="BZ49" s="27"/>
      <c r="CA49" s="27"/>
      <c r="CB49" s="27"/>
      <c r="CC49" s="27"/>
      <c r="CD49" s="27"/>
      <c r="CE49" s="71"/>
      <c r="CF49" s="72" t="s">
        <v>108</v>
      </c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4"/>
      <c r="CS49" s="72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4"/>
      <c r="DF49" s="63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5"/>
      <c r="DS49" s="63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5"/>
      <c r="EF49" s="63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5"/>
      <c r="ES49" s="66" t="s">
        <v>42</v>
      </c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8"/>
    </row>
    <row r="50" spans="1:161" ht="10.5" customHeight="1">
      <c r="A50" s="121" t="s">
        <v>113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26" t="s">
        <v>114</v>
      </c>
      <c r="BY50" s="27"/>
      <c r="BZ50" s="27"/>
      <c r="CA50" s="27"/>
      <c r="CB50" s="27"/>
      <c r="CC50" s="27"/>
      <c r="CD50" s="27"/>
      <c r="CE50" s="71"/>
      <c r="CF50" s="72" t="s">
        <v>115</v>
      </c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4"/>
      <c r="CS50" s="72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4"/>
      <c r="DF50" s="63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5"/>
      <c r="DS50" s="63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5"/>
      <c r="EF50" s="63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5"/>
      <c r="ES50" s="66" t="s">
        <v>42</v>
      </c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8"/>
    </row>
    <row r="51" spans="1:161" ht="21.75" customHeight="1">
      <c r="A51" s="90" t="s">
        <v>116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26" t="s">
        <v>117</v>
      </c>
      <c r="BY51" s="27"/>
      <c r="BZ51" s="27"/>
      <c r="CA51" s="27"/>
      <c r="CB51" s="27"/>
      <c r="CC51" s="27"/>
      <c r="CD51" s="27"/>
      <c r="CE51" s="71"/>
      <c r="CF51" s="72" t="s">
        <v>118</v>
      </c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4"/>
      <c r="CS51" s="72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4"/>
      <c r="DF51" s="63">
        <f>DF52</f>
        <v>0</v>
      </c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5"/>
      <c r="DS51" s="63">
        <f>DS52</f>
        <v>0</v>
      </c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5"/>
      <c r="EF51" s="63">
        <f>EF52</f>
        <v>0</v>
      </c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5"/>
      <c r="ES51" s="66" t="s">
        <v>42</v>
      </c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8"/>
    </row>
    <row r="52" spans="1:161" ht="33.75" customHeight="1">
      <c r="A52" s="82" t="s">
        <v>119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26" t="s">
        <v>120</v>
      </c>
      <c r="BY52" s="27"/>
      <c r="BZ52" s="27"/>
      <c r="CA52" s="27"/>
      <c r="CB52" s="27"/>
      <c r="CC52" s="27"/>
      <c r="CD52" s="27"/>
      <c r="CE52" s="71"/>
      <c r="CF52" s="72" t="s">
        <v>121</v>
      </c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4"/>
      <c r="CS52" s="72" t="s">
        <v>292</v>
      </c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4"/>
      <c r="DF52" s="63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5"/>
      <c r="DS52" s="63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5"/>
      <c r="EF52" s="63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5"/>
      <c r="ES52" s="66" t="s">
        <v>42</v>
      </c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8"/>
    </row>
    <row r="53" spans="1:161" ht="21.75" customHeight="1">
      <c r="A53" s="90" t="s">
        <v>122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26" t="s">
        <v>123</v>
      </c>
      <c r="BY53" s="27"/>
      <c r="BZ53" s="27"/>
      <c r="CA53" s="27"/>
      <c r="CB53" s="27"/>
      <c r="CC53" s="27"/>
      <c r="CD53" s="27"/>
      <c r="CE53" s="71"/>
      <c r="CF53" s="72" t="s">
        <v>124</v>
      </c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4"/>
      <c r="CS53" s="72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4"/>
      <c r="DF53" s="63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5"/>
      <c r="DS53" s="63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5"/>
      <c r="EF53" s="63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5"/>
      <c r="ES53" s="66" t="s">
        <v>42</v>
      </c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8"/>
    </row>
    <row r="54" spans="1:161" ht="33.75" customHeight="1">
      <c r="A54" s="90" t="s">
        <v>125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26" t="s">
        <v>126</v>
      </c>
      <c r="BY54" s="27"/>
      <c r="BZ54" s="27"/>
      <c r="CA54" s="27"/>
      <c r="CB54" s="27"/>
      <c r="CC54" s="27"/>
      <c r="CD54" s="27"/>
      <c r="CE54" s="71"/>
      <c r="CF54" s="72" t="s">
        <v>127</v>
      </c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4"/>
      <c r="CS54" s="72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4"/>
      <c r="DF54" s="63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5"/>
      <c r="DS54" s="63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5"/>
      <c r="EF54" s="63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5"/>
      <c r="ES54" s="66" t="s">
        <v>42</v>
      </c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8"/>
    </row>
    <row r="55" spans="1:161" ht="10.5" customHeight="1">
      <c r="A55" s="90" t="s">
        <v>128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26" t="s">
        <v>129</v>
      </c>
      <c r="BY55" s="27"/>
      <c r="BZ55" s="27"/>
      <c r="CA55" s="27"/>
      <c r="CB55" s="27"/>
      <c r="CC55" s="27"/>
      <c r="CD55" s="27"/>
      <c r="CE55" s="71"/>
      <c r="CF55" s="72" t="s">
        <v>130</v>
      </c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4"/>
      <c r="CS55" s="72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4"/>
      <c r="DF55" s="63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5"/>
      <c r="DS55" s="63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5"/>
      <c r="EF55" s="63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5"/>
      <c r="ES55" s="66" t="s">
        <v>42</v>
      </c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8"/>
    </row>
    <row r="56" spans="1:161" ht="21" customHeight="1">
      <c r="A56" s="121" t="s">
        <v>131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26" t="s">
        <v>132</v>
      </c>
      <c r="BY56" s="27"/>
      <c r="BZ56" s="27"/>
      <c r="CA56" s="27"/>
      <c r="CB56" s="27"/>
      <c r="CC56" s="27"/>
      <c r="CD56" s="27"/>
      <c r="CE56" s="71"/>
      <c r="CF56" s="72" t="s">
        <v>133</v>
      </c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4"/>
      <c r="CS56" s="72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4"/>
      <c r="DF56" s="63">
        <f>DF57+DF58+DF59</f>
        <v>0</v>
      </c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5"/>
      <c r="DS56" s="63">
        <f>DS57+DS58+DS59</f>
        <v>0</v>
      </c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5"/>
      <c r="EF56" s="63">
        <f>EF57+EF58+EF59</f>
        <v>0</v>
      </c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5"/>
      <c r="ES56" s="66" t="s">
        <v>42</v>
      </c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8"/>
    </row>
    <row r="57" spans="1:161" ht="21.75" customHeight="1">
      <c r="A57" s="90" t="s">
        <v>134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26" t="s">
        <v>135</v>
      </c>
      <c r="BY57" s="27"/>
      <c r="BZ57" s="27"/>
      <c r="CA57" s="27"/>
      <c r="CB57" s="27"/>
      <c r="CC57" s="27"/>
      <c r="CD57" s="27"/>
      <c r="CE57" s="71"/>
      <c r="CF57" s="72" t="s">
        <v>136</v>
      </c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4"/>
      <c r="CS57" s="72" t="s">
        <v>281</v>
      </c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4"/>
      <c r="DF57" s="63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5"/>
      <c r="DS57" s="63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5"/>
      <c r="EF57" s="63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5"/>
      <c r="ES57" s="66" t="s">
        <v>42</v>
      </c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8"/>
    </row>
    <row r="58" spans="1:161" ht="21.75" customHeight="1">
      <c r="A58" s="90" t="s">
        <v>137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26" t="s">
        <v>138</v>
      </c>
      <c r="BY58" s="27"/>
      <c r="BZ58" s="27"/>
      <c r="CA58" s="27"/>
      <c r="CB58" s="27"/>
      <c r="CC58" s="27"/>
      <c r="CD58" s="27"/>
      <c r="CE58" s="71"/>
      <c r="CF58" s="72" t="s">
        <v>139</v>
      </c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4"/>
      <c r="CS58" s="72" t="s">
        <v>281</v>
      </c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4"/>
      <c r="DF58" s="63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5"/>
      <c r="DS58" s="63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5"/>
      <c r="EF58" s="63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5"/>
      <c r="ES58" s="66" t="s">
        <v>42</v>
      </c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8"/>
    </row>
    <row r="59" spans="1:161" ht="18.75" customHeight="1">
      <c r="A59" s="90" t="s">
        <v>140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26" t="s">
        <v>141</v>
      </c>
      <c r="BY59" s="27"/>
      <c r="BZ59" s="27"/>
      <c r="CA59" s="27"/>
      <c r="CB59" s="27"/>
      <c r="CC59" s="27"/>
      <c r="CD59" s="27"/>
      <c r="CE59" s="71"/>
      <c r="CF59" s="72" t="s">
        <v>142</v>
      </c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4"/>
      <c r="CS59" s="72" t="s">
        <v>281</v>
      </c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4"/>
      <c r="DF59" s="63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5"/>
      <c r="DS59" s="63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5"/>
      <c r="EF59" s="63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5"/>
      <c r="ES59" s="66" t="s">
        <v>42</v>
      </c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8"/>
    </row>
    <row r="60" spans="1:161" ht="10.5" customHeight="1">
      <c r="A60" s="121" t="s">
        <v>143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26" t="s">
        <v>144</v>
      </c>
      <c r="BY60" s="27"/>
      <c r="BZ60" s="27"/>
      <c r="CA60" s="27"/>
      <c r="CB60" s="27"/>
      <c r="CC60" s="27"/>
      <c r="CD60" s="27"/>
      <c r="CE60" s="71"/>
      <c r="CF60" s="72" t="s">
        <v>42</v>
      </c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4"/>
      <c r="CS60" s="72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4"/>
      <c r="DF60" s="63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5"/>
      <c r="DS60" s="63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5"/>
      <c r="EF60" s="63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5"/>
      <c r="ES60" s="66" t="s">
        <v>42</v>
      </c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8"/>
    </row>
    <row r="61" spans="1:161" ht="21.75" customHeight="1">
      <c r="A61" s="90" t="s">
        <v>145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26" t="s">
        <v>146</v>
      </c>
      <c r="BY61" s="27"/>
      <c r="BZ61" s="27"/>
      <c r="CA61" s="27"/>
      <c r="CB61" s="27"/>
      <c r="CC61" s="27"/>
      <c r="CD61" s="27"/>
      <c r="CE61" s="71"/>
      <c r="CF61" s="72" t="s">
        <v>147</v>
      </c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4"/>
      <c r="CS61" s="72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4"/>
      <c r="DF61" s="63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5"/>
      <c r="DS61" s="63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5"/>
      <c r="EF61" s="63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5"/>
      <c r="ES61" s="66" t="s">
        <v>42</v>
      </c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8"/>
    </row>
    <row r="62" spans="1:161" ht="10.5" customHeight="1">
      <c r="A62" s="90" t="s">
        <v>148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26" t="s">
        <v>149</v>
      </c>
      <c r="BY62" s="27"/>
      <c r="BZ62" s="27"/>
      <c r="CA62" s="27"/>
      <c r="CB62" s="27"/>
      <c r="CC62" s="27"/>
      <c r="CD62" s="27"/>
      <c r="CE62" s="71"/>
      <c r="CF62" s="72" t="s">
        <v>150</v>
      </c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4"/>
      <c r="CS62" s="72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4"/>
      <c r="DF62" s="63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5"/>
      <c r="DS62" s="63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5"/>
      <c r="EF62" s="63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5"/>
      <c r="ES62" s="66" t="s">
        <v>42</v>
      </c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8"/>
    </row>
    <row r="63" spans="1:161" ht="21.75" customHeight="1">
      <c r="A63" s="90" t="s">
        <v>151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26" t="s">
        <v>152</v>
      </c>
      <c r="BY63" s="27"/>
      <c r="BZ63" s="27"/>
      <c r="CA63" s="27"/>
      <c r="CB63" s="27"/>
      <c r="CC63" s="27"/>
      <c r="CD63" s="27"/>
      <c r="CE63" s="71"/>
      <c r="CF63" s="72" t="s">
        <v>153</v>
      </c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4"/>
      <c r="CS63" s="72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4"/>
      <c r="DF63" s="63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5"/>
      <c r="DS63" s="63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5"/>
      <c r="EF63" s="63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5"/>
      <c r="ES63" s="66" t="s">
        <v>42</v>
      </c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8"/>
    </row>
    <row r="64" spans="1:161" ht="19.5" customHeight="1">
      <c r="A64" s="121" t="s">
        <v>154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26" t="s">
        <v>155</v>
      </c>
      <c r="BY64" s="27"/>
      <c r="BZ64" s="27"/>
      <c r="CA64" s="27"/>
      <c r="CB64" s="27"/>
      <c r="CC64" s="27"/>
      <c r="CD64" s="27"/>
      <c r="CE64" s="71"/>
      <c r="CF64" s="72" t="s">
        <v>42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4"/>
      <c r="CS64" s="72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4"/>
      <c r="DF64" s="63">
        <f>DF65</f>
        <v>0</v>
      </c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5"/>
      <c r="DS64" s="63">
        <f>DS65</f>
        <v>0</v>
      </c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5"/>
      <c r="EF64" s="63">
        <f>EF65</f>
        <v>0</v>
      </c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5"/>
      <c r="ES64" s="66" t="s">
        <v>42</v>
      </c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8"/>
    </row>
    <row r="65" spans="1:161" ht="21.75" customHeight="1">
      <c r="A65" s="90" t="s">
        <v>156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26" t="s">
        <v>157</v>
      </c>
      <c r="BY65" s="27"/>
      <c r="BZ65" s="27"/>
      <c r="CA65" s="27"/>
      <c r="CB65" s="27"/>
      <c r="CC65" s="27"/>
      <c r="CD65" s="27"/>
      <c r="CE65" s="71"/>
      <c r="CF65" s="72" t="s">
        <v>158</v>
      </c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4"/>
      <c r="CS65" s="72" t="s">
        <v>282</v>
      </c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4"/>
      <c r="DF65" s="63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5"/>
      <c r="DS65" s="63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5"/>
      <c r="EF65" s="63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5"/>
      <c r="ES65" s="66" t="s">
        <v>42</v>
      </c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8"/>
    </row>
    <row r="66" spans="1:161" ht="12.75" customHeight="1">
      <c r="A66" s="121" t="s">
        <v>159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26" t="s">
        <v>160</v>
      </c>
      <c r="BY66" s="27"/>
      <c r="BZ66" s="27"/>
      <c r="CA66" s="27"/>
      <c r="CB66" s="27"/>
      <c r="CC66" s="27"/>
      <c r="CD66" s="27"/>
      <c r="CE66" s="71"/>
      <c r="CF66" s="72" t="s">
        <v>42</v>
      </c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4"/>
      <c r="CS66" s="72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4"/>
      <c r="DF66" s="63">
        <f>DF67+DF68+DF69+DF70</f>
        <v>1293095.1099999999</v>
      </c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5"/>
      <c r="DS66" s="63">
        <f>DS67+DS68+DS69+DS70</f>
        <v>1293095.1099999999</v>
      </c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5"/>
      <c r="EF66" s="63">
        <f>EF67+EF68+EF69+EF70</f>
        <v>1293095.1099999999</v>
      </c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5"/>
      <c r="ES66" s="66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8"/>
    </row>
    <row r="67" spans="1:161" ht="21.75" customHeight="1">
      <c r="A67" s="90" t="s">
        <v>161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26" t="s">
        <v>162</v>
      </c>
      <c r="BY67" s="27"/>
      <c r="BZ67" s="27"/>
      <c r="CA67" s="27"/>
      <c r="CB67" s="27"/>
      <c r="CC67" s="27"/>
      <c r="CD67" s="27"/>
      <c r="CE67" s="71"/>
      <c r="CF67" s="72" t="s">
        <v>163</v>
      </c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4"/>
      <c r="CS67" s="72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4"/>
      <c r="DF67" s="63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5"/>
      <c r="DS67" s="63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5"/>
      <c r="EF67" s="63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5"/>
      <c r="ES67" s="66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8"/>
    </row>
    <row r="68" spans="1:161" ht="18.75" customHeight="1" thickBot="1">
      <c r="A68" s="90" t="s">
        <v>164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115" t="s">
        <v>165</v>
      </c>
      <c r="BY68" s="116"/>
      <c r="BZ68" s="116"/>
      <c r="CA68" s="116"/>
      <c r="CB68" s="116"/>
      <c r="CC68" s="116"/>
      <c r="CD68" s="116"/>
      <c r="CE68" s="117"/>
      <c r="CF68" s="118" t="s">
        <v>166</v>
      </c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20"/>
      <c r="CS68" s="118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20"/>
      <c r="DF68" s="101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3"/>
      <c r="DS68" s="101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3"/>
      <c r="EF68" s="101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3"/>
      <c r="ES68" s="35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104"/>
    </row>
    <row r="69" spans="1:161" ht="21.75" customHeight="1">
      <c r="A69" s="90" t="s">
        <v>167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29" t="s">
        <v>168</v>
      </c>
      <c r="BY69" s="30"/>
      <c r="BZ69" s="30"/>
      <c r="CA69" s="30"/>
      <c r="CB69" s="30"/>
      <c r="CC69" s="30"/>
      <c r="CD69" s="30"/>
      <c r="CE69" s="105"/>
      <c r="CF69" s="106" t="s">
        <v>169</v>
      </c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8"/>
      <c r="CS69" s="106" t="s">
        <v>283</v>
      </c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8"/>
      <c r="DF69" s="109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1"/>
      <c r="DS69" s="109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1"/>
      <c r="EF69" s="109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1"/>
      <c r="ES69" s="112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4"/>
    </row>
    <row r="70" spans="1:161" ht="11.25" customHeight="1">
      <c r="A70" s="98" t="s">
        <v>170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100"/>
      <c r="BX70" s="94" t="s">
        <v>171</v>
      </c>
      <c r="BY70" s="95"/>
      <c r="BZ70" s="95"/>
      <c r="CA70" s="95"/>
      <c r="CB70" s="95"/>
      <c r="CC70" s="95"/>
      <c r="CD70" s="95"/>
      <c r="CE70" s="96"/>
      <c r="CF70" s="87" t="s">
        <v>172</v>
      </c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9"/>
      <c r="CS70" s="87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9"/>
      <c r="DF70" s="84">
        <f>DF72+DF73+DF74+DF75+DF76+DF77+DF78+DF79+DF80+DF81+DF82+DF83+DF84</f>
        <v>1293095.1099999999</v>
      </c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6"/>
      <c r="DS70" s="84">
        <f>DS72+DS73+DS74+DS75+DS76+DS77+DS78+DS79+DS80+DS81+DS82+DS83+DS84</f>
        <v>1293095.1099999999</v>
      </c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6"/>
      <c r="EF70" s="84">
        <f>EF72+EF73+EF74+EF75+EF76+EF77+EF78+EF79+EF80+EF81+EF82+EF83+EF84</f>
        <v>1293095.1099999999</v>
      </c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6"/>
      <c r="ES70" s="84">
        <f>ES72+ES73+ES74+ES75+ES76+ES77+ES78+ES79+ES80+ES81+ES82+ES83+ES84</f>
        <v>0</v>
      </c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6"/>
    </row>
    <row r="71" spans="1:161" ht="11.25" customHeight="1">
      <c r="A71" s="97" t="s">
        <v>173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4"/>
      <c r="BY71" s="95"/>
      <c r="BZ71" s="95"/>
      <c r="CA71" s="95"/>
      <c r="CB71" s="95"/>
      <c r="CC71" s="95"/>
      <c r="CD71" s="95"/>
      <c r="CE71" s="96"/>
      <c r="CF71" s="87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9"/>
      <c r="CS71" s="87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9"/>
      <c r="DF71" s="87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9"/>
      <c r="DS71" s="87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9"/>
      <c r="EF71" s="87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9"/>
      <c r="ES71" s="87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9"/>
    </row>
    <row r="72" spans="1:161" ht="11.25" customHeight="1">
      <c r="A72" s="92" t="s">
        <v>284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3"/>
      <c r="BX72" s="94" t="s">
        <v>313</v>
      </c>
      <c r="BY72" s="95"/>
      <c r="BZ72" s="95"/>
      <c r="CA72" s="95"/>
      <c r="CB72" s="95"/>
      <c r="CC72" s="95"/>
      <c r="CD72" s="95"/>
      <c r="CE72" s="96"/>
      <c r="CF72" s="87" t="s">
        <v>172</v>
      </c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9"/>
      <c r="CS72" s="87" t="s">
        <v>293</v>
      </c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9"/>
      <c r="DF72" s="84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6"/>
      <c r="DS72" s="84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6"/>
      <c r="EF72" s="84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6"/>
      <c r="ES72" s="84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6"/>
    </row>
    <row r="73" spans="1:161" ht="11.25" customHeight="1">
      <c r="A73" s="92" t="s">
        <v>285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3"/>
      <c r="BX73" s="94" t="s">
        <v>314</v>
      </c>
      <c r="BY73" s="95"/>
      <c r="BZ73" s="95"/>
      <c r="CA73" s="95"/>
      <c r="CB73" s="95"/>
      <c r="CC73" s="95"/>
      <c r="CD73" s="95"/>
      <c r="CE73" s="96"/>
      <c r="CF73" s="87" t="s">
        <v>172</v>
      </c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9"/>
      <c r="CS73" s="87" t="s">
        <v>294</v>
      </c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9"/>
      <c r="DF73" s="84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6"/>
      <c r="DS73" s="84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6"/>
      <c r="EF73" s="84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6"/>
      <c r="ES73" s="84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6"/>
    </row>
    <row r="74" spans="1:161" ht="11.25" customHeight="1">
      <c r="A74" s="92" t="s">
        <v>286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3"/>
      <c r="BX74" s="94" t="s">
        <v>315</v>
      </c>
      <c r="BY74" s="95"/>
      <c r="BZ74" s="95"/>
      <c r="CA74" s="95"/>
      <c r="CB74" s="95"/>
      <c r="CC74" s="95"/>
      <c r="CD74" s="95"/>
      <c r="CE74" s="96"/>
      <c r="CF74" s="87" t="s">
        <v>172</v>
      </c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9"/>
      <c r="CS74" s="87" t="s">
        <v>295</v>
      </c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9"/>
      <c r="DF74" s="84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6"/>
      <c r="DS74" s="84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6"/>
      <c r="EF74" s="84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6"/>
      <c r="ES74" s="84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6"/>
    </row>
    <row r="75" spans="1:161" ht="11.25" customHeight="1">
      <c r="A75" s="92" t="s">
        <v>287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3"/>
      <c r="BX75" s="94" t="s">
        <v>316</v>
      </c>
      <c r="BY75" s="95"/>
      <c r="BZ75" s="95"/>
      <c r="CA75" s="95"/>
      <c r="CB75" s="95"/>
      <c r="CC75" s="95"/>
      <c r="CD75" s="95"/>
      <c r="CE75" s="96"/>
      <c r="CF75" s="87" t="s">
        <v>172</v>
      </c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9"/>
      <c r="CS75" s="87" t="s">
        <v>283</v>
      </c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9"/>
      <c r="DF75" s="84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6"/>
      <c r="DS75" s="84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6"/>
      <c r="EF75" s="84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6"/>
      <c r="ES75" s="84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6"/>
    </row>
    <row r="76" spans="1:161" ht="11.25" customHeight="1">
      <c r="A76" s="92" t="s">
        <v>288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3"/>
      <c r="BX76" s="94" t="s">
        <v>317</v>
      </c>
      <c r="BY76" s="95"/>
      <c r="BZ76" s="95"/>
      <c r="CA76" s="95"/>
      <c r="CB76" s="95"/>
      <c r="CC76" s="95"/>
      <c r="CD76" s="95"/>
      <c r="CE76" s="96"/>
      <c r="CF76" s="87" t="s">
        <v>172</v>
      </c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9"/>
      <c r="CS76" s="87" t="s">
        <v>296</v>
      </c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9"/>
      <c r="DF76" s="84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6"/>
      <c r="DS76" s="84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6"/>
      <c r="EF76" s="84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6"/>
      <c r="ES76" s="84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6"/>
    </row>
    <row r="77" spans="1:161" ht="11.25" customHeight="1">
      <c r="A77" s="92" t="s">
        <v>298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3"/>
      <c r="BX77" s="94" t="s">
        <v>318</v>
      </c>
      <c r="BY77" s="95"/>
      <c r="BZ77" s="95"/>
      <c r="CA77" s="95"/>
      <c r="CB77" s="95"/>
      <c r="CC77" s="95"/>
      <c r="CD77" s="95"/>
      <c r="CE77" s="96"/>
      <c r="CF77" s="87" t="s">
        <v>172</v>
      </c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9"/>
      <c r="CS77" s="87" t="s">
        <v>297</v>
      </c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9"/>
      <c r="DF77" s="84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6"/>
      <c r="DS77" s="84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6"/>
      <c r="EF77" s="84"/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6"/>
      <c r="ES77" s="84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6"/>
    </row>
    <row r="78" spans="1:161" ht="11.25" customHeight="1">
      <c r="A78" s="92" t="s">
        <v>299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3"/>
      <c r="BX78" s="94" t="s">
        <v>319</v>
      </c>
      <c r="BY78" s="95"/>
      <c r="BZ78" s="95"/>
      <c r="CA78" s="95"/>
      <c r="CB78" s="95"/>
      <c r="CC78" s="95"/>
      <c r="CD78" s="95"/>
      <c r="CE78" s="96"/>
      <c r="CF78" s="87" t="s">
        <v>172</v>
      </c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9"/>
      <c r="CS78" s="87" t="s">
        <v>301</v>
      </c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9"/>
      <c r="DF78" s="84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6"/>
      <c r="DS78" s="84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6"/>
      <c r="EF78" s="84"/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6"/>
      <c r="ES78" s="84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6"/>
    </row>
    <row r="79" spans="1:161" ht="11.25" customHeight="1">
      <c r="A79" s="92" t="s">
        <v>300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3"/>
      <c r="BX79" s="94" t="s">
        <v>320</v>
      </c>
      <c r="BY79" s="95"/>
      <c r="BZ79" s="95"/>
      <c r="CA79" s="95"/>
      <c r="CB79" s="95"/>
      <c r="CC79" s="95"/>
      <c r="CD79" s="95"/>
      <c r="CE79" s="96"/>
      <c r="CF79" s="87" t="s">
        <v>172</v>
      </c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9"/>
      <c r="CS79" s="87" t="s">
        <v>302</v>
      </c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9"/>
      <c r="DF79" s="84">
        <v>904831.61</v>
      </c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6"/>
      <c r="DS79" s="84">
        <v>904831.61</v>
      </c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6"/>
      <c r="EF79" s="84">
        <v>904831.61</v>
      </c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6"/>
      <c r="ES79" s="84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6"/>
    </row>
    <row r="80" spans="1:161" ht="11.25" customHeight="1">
      <c r="A80" s="92" t="s">
        <v>304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3"/>
      <c r="BX80" s="94" t="s">
        <v>321</v>
      </c>
      <c r="BY80" s="95"/>
      <c r="BZ80" s="95"/>
      <c r="CA80" s="95"/>
      <c r="CB80" s="95"/>
      <c r="CC80" s="95"/>
      <c r="CD80" s="95"/>
      <c r="CE80" s="96"/>
      <c r="CF80" s="87" t="s">
        <v>172</v>
      </c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9"/>
      <c r="CS80" s="87" t="s">
        <v>303</v>
      </c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9"/>
      <c r="DF80" s="84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6"/>
      <c r="DS80" s="84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EE80" s="86"/>
      <c r="EF80" s="84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6"/>
      <c r="ES80" s="84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5"/>
      <c r="FE80" s="86"/>
    </row>
    <row r="81" spans="1:161" ht="11.25" customHeight="1">
      <c r="A81" s="92" t="s">
        <v>308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3"/>
      <c r="BX81" s="94" t="s">
        <v>322</v>
      </c>
      <c r="BY81" s="95"/>
      <c r="BZ81" s="95"/>
      <c r="CA81" s="95"/>
      <c r="CB81" s="95"/>
      <c r="CC81" s="95"/>
      <c r="CD81" s="95"/>
      <c r="CE81" s="96"/>
      <c r="CF81" s="87" t="s">
        <v>172</v>
      </c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9"/>
      <c r="CS81" s="87" t="s">
        <v>305</v>
      </c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9"/>
      <c r="DF81" s="84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6"/>
      <c r="DS81" s="84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6"/>
      <c r="EF81" s="84"/>
      <c r="EG81" s="85"/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6"/>
      <c r="ES81" s="84"/>
      <c r="ET81" s="85"/>
      <c r="EU81" s="85"/>
      <c r="EV81" s="85"/>
      <c r="EW81" s="85"/>
      <c r="EX81" s="85"/>
      <c r="EY81" s="85"/>
      <c r="EZ81" s="85"/>
      <c r="FA81" s="85"/>
      <c r="FB81" s="85"/>
      <c r="FC81" s="85"/>
      <c r="FD81" s="85"/>
      <c r="FE81" s="86"/>
    </row>
    <row r="82" spans="1:161" ht="11.25" customHeight="1">
      <c r="A82" s="92" t="s">
        <v>309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3"/>
      <c r="BX82" s="94" t="s">
        <v>323</v>
      </c>
      <c r="BY82" s="95"/>
      <c r="BZ82" s="95"/>
      <c r="CA82" s="95"/>
      <c r="CB82" s="95"/>
      <c r="CC82" s="95"/>
      <c r="CD82" s="95"/>
      <c r="CE82" s="96"/>
      <c r="CF82" s="87" t="s">
        <v>172</v>
      </c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9"/>
      <c r="CS82" s="87" t="s">
        <v>306</v>
      </c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9"/>
      <c r="DF82" s="84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6"/>
      <c r="DS82" s="84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6"/>
      <c r="EF82" s="84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6"/>
      <c r="ES82" s="84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6"/>
    </row>
    <row r="83" spans="1:161" ht="11.25" customHeight="1">
      <c r="A83" s="92" t="s">
        <v>310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3"/>
      <c r="BX83" s="94" t="s">
        <v>324</v>
      </c>
      <c r="BY83" s="95"/>
      <c r="BZ83" s="95"/>
      <c r="CA83" s="95"/>
      <c r="CB83" s="95"/>
      <c r="CC83" s="95"/>
      <c r="CD83" s="95"/>
      <c r="CE83" s="96"/>
      <c r="CF83" s="87" t="s">
        <v>172</v>
      </c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9"/>
      <c r="CS83" s="87" t="s">
        <v>307</v>
      </c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9"/>
      <c r="DF83" s="84">
        <v>388263.5</v>
      </c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6"/>
      <c r="DS83" s="84">
        <v>388263.5</v>
      </c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6"/>
      <c r="EF83" s="84">
        <v>388263.5</v>
      </c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6"/>
      <c r="ES83" s="84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6"/>
    </row>
    <row r="84" spans="1:161" ht="11.25" customHeight="1">
      <c r="A84" s="92" t="s">
        <v>312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3"/>
      <c r="BX84" s="94" t="s">
        <v>325</v>
      </c>
      <c r="BY84" s="95"/>
      <c r="BZ84" s="95"/>
      <c r="CA84" s="95"/>
      <c r="CB84" s="95"/>
      <c r="CC84" s="95"/>
      <c r="CD84" s="95"/>
      <c r="CE84" s="96"/>
      <c r="CF84" s="87" t="s">
        <v>172</v>
      </c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9"/>
      <c r="CS84" s="87" t="s">
        <v>311</v>
      </c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9"/>
      <c r="DF84" s="84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6"/>
      <c r="DS84" s="84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5"/>
      <c r="EE84" s="86"/>
      <c r="EF84" s="84"/>
      <c r="EG84" s="85"/>
      <c r="EH84" s="85"/>
      <c r="EI84" s="85"/>
      <c r="EJ84" s="85"/>
      <c r="EK84" s="85"/>
      <c r="EL84" s="85"/>
      <c r="EM84" s="85"/>
      <c r="EN84" s="85"/>
      <c r="EO84" s="85"/>
      <c r="EP84" s="85"/>
      <c r="EQ84" s="85"/>
      <c r="ER84" s="86"/>
      <c r="ES84" s="84"/>
      <c r="ET84" s="85"/>
      <c r="EU84" s="85"/>
      <c r="EV84" s="85"/>
      <c r="EW84" s="85"/>
      <c r="EX84" s="85"/>
      <c r="EY84" s="85"/>
      <c r="EZ84" s="85"/>
      <c r="FA84" s="85"/>
      <c r="FB84" s="85"/>
      <c r="FC84" s="85"/>
      <c r="FD84" s="85"/>
      <c r="FE84" s="86"/>
    </row>
    <row r="85" spans="1:161" ht="11.25" customHeight="1">
      <c r="A85" s="90" t="s">
        <v>174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26" t="s">
        <v>175</v>
      </c>
      <c r="BY85" s="27"/>
      <c r="BZ85" s="27"/>
      <c r="CA85" s="27"/>
      <c r="CB85" s="27"/>
      <c r="CC85" s="27"/>
      <c r="CD85" s="27"/>
      <c r="CE85" s="71"/>
      <c r="CF85" s="72" t="s">
        <v>176</v>
      </c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4"/>
      <c r="CS85" s="72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4"/>
      <c r="DF85" s="63">
        <f>DF86+DF87</f>
        <v>0</v>
      </c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5"/>
      <c r="DS85" s="63">
        <f>DS86+DS87</f>
        <v>0</v>
      </c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5"/>
      <c r="EF85" s="63">
        <f>EF86+EF87</f>
        <v>0</v>
      </c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5"/>
      <c r="ES85" s="63">
        <f>ES86+ES87</f>
        <v>0</v>
      </c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5"/>
    </row>
    <row r="86" spans="1:161" ht="21.75" customHeight="1">
      <c r="A86" s="82" t="s">
        <v>177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26" t="s">
        <v>178</v>
      </c>
      <c r="BY86" s="27"/>
      <c r="BZ86" s="27"/>
      <c r="CA86" s="27"/>
      <c r="CB86" s="27"/>
      <c r="CC86" s="27"/>
      <c r="CD86" s="27"/>
      <c r="CE86" s="71"/>
      <c r="CF86" s="72" t="s">
        <v>179</v>
      </c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4"/>
      <c r="CS86" s="72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4"/>
      <c r="DF86" s="63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5"/>
      <c r="DS86" s="63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5"/>
      <c r="EF86" s="63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5"/>
      <c r="ES86" s="66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8"/>
    </row>
    <row r="87" spans="1:161" ht="22.5" customHeight="1">
      <c r="A87" s="82" t="s">
        <v>180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26" t="s">
        <v>181</v>
      </c>
      <c r="BY87" s="27"/>
      <c r="BZ87" s="27"/>
      <c r="CA87" s="27"/>
      <c r="CB87" s="27"/>
      <c r="CC87" s="27"/>
      <c r="CD87" s="27"/>
      <c r="CE87" s="71"/>
      <c r="CF87" s="72" t="s">
        <v>182</v>
      </c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4"/>
      <c r="CS87" s="72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4"/>
      <c r="DF87" s="63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5"/>
      <c r="DS87" s="63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5"/>
      <c r="EF87" s="63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5"/>
      <c r="ES87" s="66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8"/>
    </row>
    <row r="88" spans="1:161" ht="12.75" customHeight="1">
      <c r="A88" s="75" t="s">
        <v>183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6" t="s">
        <v>184</v>
      </c>
      <c r="BY88" s="77"/>
      <c r="BZ88" s="77"/>
      <c r="CA88" s="77"/>
      <c r="CB88" s="77"/>
      <c r="CC88" s="77"/>
      <c r="CD88" s="77"/>
      <c r="CE88" s="78"/>
      <c r="CF88" s="79" t="s">
        <v>185</v>
      </c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1"/>
      <c r="CS88" s="72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4"/>
      <c r="DF88" s="63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5"/>
      <c r="DS88" s="63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5"/>
      <c r="EF88" s="63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5"/>
      <c r="ES88" s="66" t="s">
        <v>42</v>
      </c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8"/>
    </row>
    <row r="89" spans="1:161" ht="22.5" customHeight="1">
      <c r="A89" s="69" t="s">
        <v>186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26" t="s">
        <v>187</v>
      </c>
      <c r="BY89" s="27"/>
      <c r="BZ89" s="27"/>
      <c r="CA89" s="27"/>
      <c r="CB89" s="27"/>
      <c r="CC89" s="27"/>
      <c r="CD89" s="27"/>
      <c r="CE89" s="71"/>
      <c r="CF89" s="72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4"/>
      <c r="CS89" s="72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4"/>
      <c r="DF89" s="63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5"/>
      <c r="DS89" s="63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5"/>
      <c r="EF89" s="63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5"/>
      <c r="ES89" s="66" t="s">
        <v>42</v>
      </c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8"/>
    </row>
    <row r="90" spans="1:161" ht="12.75" customHeight="1">
      <c r="A90" s="69" t="s">
        <v>188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26" t="s">
        <v>189</v>
      </c>
      <c r="BY90" s="27"/>
      <c r="BZ90" s="27"/>
      <c r="CA90" s="27"/>
      <c r="CB90" s="27"/>
      <c r="CC90" s="27"/>
      <c r="CD90" s="27"/>
      <c r="CE90" s="71"/>
      <c r="CF90" s="72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4"/>
      <c r="CS90" s="72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4"/>
      <c r="DF90" s="63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5"/>
      <c r="DS90" s="63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5"/>
      <c r="EF90" s="63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5"/>
      <c r="ES90" s="66" t="s">
        <v>42</v>
      </c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8"/>
    </row>
    <row r="91" spans="1:161" ht="12.75" customHeight="1">
      <c r="A91" s="69" t="s">
        <v>191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26" t="s">
        <v>190</v>
      </c>
      <c r="BY91" s="27"/>
      <c r="BZ91" s="27"/>
      <c r="CA91" s="27"/>
      <c r="CB91" s="27"/>
      <c r="CC91" s="27"/>
      <c r="CD91" s="27"/>
      <c r="CE91" s="71"/>
      <c r="CF91" s="72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4"/>
      <c r="CS91" s="72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4"/>
      <c r="DF91" s="63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5"/>
      <c r="DS91" s="63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5"/>
      <c r="EF91" s="63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5"/>
      <c r="ES91" s="66" t="s">
        <v>42</v>
      </c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8"/>
    </row>
    <row r="92" spans="1:161" ht="12.75" customHeight="1">
      <c r="A92" s="75" t="s">
        <v>192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6" t="s">
        <v>193</v>
      </c>
      <c r="BY92" s="77"/>
      <c r="BZ92" s="77"/>
      <c r="CA92" s="77"/>
      <c r="CB92" s="77"/>
      <c r="CC92" s="77"/>
      <c r="CD92" s="77"/>
      <c r="CE92" s="78"/>
      <c r="CF92" s="79" t="s">
        <v>42</v>
      </c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1"/>
      <c r="CS92" s="72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4"/>
      <c r="DF92" s="63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5"/>
      <c r="DS92" s="63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5"/>
      <c r="EF92" s="63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5"/>
      <c r="ES92" s="66" t="s">
        <v>42</v>
      </c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8"/>
    </row>
    <row r="93" spans="1:161" ht="15.75" customHeight="1">
      <c r="A93" s="69" t="s">
        <v>194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26" t="s">
        <v>195</v>
      </c>
      <c r="BY93" s="27"/>
      <c r="BZ93" s="27"/>
      <c r="CA93" s="27"/>
      <c r="CB93" s="27"/>
      <c r="CC93" s="27"/>
      <c r="CD93" s="27"/>
      <c r="CE93" s="71"/>
      <c r="CF93" s="72" t="s">
        <v>196</v>
      </c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4"/>
      <c r="CS93" s="72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4"/>
      <c r="DF93" s="63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5"/>
      <c r="DS93" s="63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5"/>
      <c r="EF93" s="63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5"/>
      <c r="ES93" s="66" t="s">
        <v>42</v>
      </c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8"/>
    </row>
    <row r="94" ht="3" customHeight="1"/>
    <row r="95" ht="3" customHeight="1"/>
  </sheetData>
  <sheetProtection/>
  <mergeCells count="689">
    <mergeCell ref="EF93:ER93"/>
    <mergeCell ref="ES93:FE93"/>
    <mergeCell ref="A2:FE2"/>
    <mergeCell ref="A93:BW93"/>
    <mergeCell ref="BX93:CE93"/>
    <mergeCell ref="CF93:CR93"/>
    <mergeCell ref="CS93:DE93"/>
    <mergeCell ref="DF93:DR93"/>
    <mergeCell ref="DS93:EE93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1:BW91"/>
    <mergeCell ref="BX91:CE91"/>
    <mergeCell ref="CF91:CR91"/>
    <mergeCell ref="CS91:DE91"/>
    <mergeCell ref="DF91:DR91"/>
    <mergeCell ref="DS91:EE91"/>
    <mergeCell ref="EF89:ER89"/>
    <mergeCell ref="BX89:CE89"/>
    <mergeCell ref="CF89:CR89"/>
    <mergeCell ref="CS89:DE89"/>
    <mergeCell ref="DF89:D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89:BW89"/>
    <mergeCell ref="DS89:EE89"/>
    <mergeCell ref="EF87:ER87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A87:BW87"/>
    <mergeCell ref="BX87:CE87"/>
    <mergeCell ref="CF87:CR87"/>
    <mergeCell ref="CS87:DE87"/>
    <mergeCell ref="DF87:DR87"/>
    <mergeCell ref="DS87:EE87"/>
    <mergeCell ref="EF85:ER85"/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A85:BW85"/>
    <mergeCell ref="BX85:CE85"/>
    <mergeCell ref="CF85:CR85"/>
    <mergeCell ref="CS85:DE85"/>
    <mergeCell ref="DF85:DR85"/>
    <mergeCell ref="DS85:EE85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3:BW83"/>
    <mergeCell ref="BX83:CE83"/>
    <mergeCell ref="CF83:CR83"/>
    <mergeCell ref="CS83:DE83"/>
    <mergeCell ref="DF83:DR83"/>
    <mergeCell ref="DS83:EE83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1:BW81"/>
    <mergeCell ref="BX81:CE81"/>
    <mergeCell ref="CF81:CR81"/>
    <mergeCell ref="CS81:DE81"/>
    <mergeCell ref="DF81:DR81"/>
    <mergeCell ref="DS81:EE81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79:BW79"/>
    <mergeCell ref="BX79:CE79"/>
    <mergeCell ref="CF79:CR79"/>
    <mergeCell ref="CS79:DE79"/>
    <mergeCell ref="DF79:DR79"/>
    <mergeCell ref="DS79:EE79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7:BW77"/>
    <mergeCell ref="BX77:CE77"/>
    <mergeCell ref="CF77:CR77"/>
    <mergeCell ref="CS77:DE77"/>
    <mergeCell ref="DF77:DR77"/>
    <mergeCell ref="DS77:EE77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5:BW75"/>
    <mergeCell ref="BX75:CE75"/>
    <mergeCell ref="CF75:CR75"/>
    <mergeCell ref="CS75:DE75"/>
    <mergeCell ref="DF75:DR75"/>
    <mergeCell ref="DS75:EE75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3:BW73"/>
    <mergeCell ref="BX73:CE73"/>
    <mergeCell ref="CF73:CR73"/>
    <mergeCell ref="CS73:DE73"/>
    <mergeCell ref="DF73:DR73"/>
    <mergeCell ref="DS73:EE73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1:BW71"/>
    <mergeCell ref="BX71:CE71"/>
    <mergeCell ref="CF71:CR71"/>
    <mergeCell ref="CS71:DE71"/>
    <mergeCell ref="DF71:DR71"/>
    <mergeCell ref="DS71:EE71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69:BW69"/>
    <mergeCell ref="BX69:CE69"/>
    <mergeCell ref="CF69:CR69"/>
    <mergeCell ref="CS69:DE69"/>
    <mergeCell ref="DF69:DR69"/>
    <mergeCell ref="DS69:EE69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7:BW67"/>
    <mergeCell ref="BX67:CE67"/>
    <mergeCell ref="CF67:CR67"/>
    <mergeCell ref="CS67:DE67"/>
    <mergeCell ref="DF67:DR67"/>
    <mergeCell ref="DS67:EE67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5:BW65"/>
    <mergeCell ref="BX65:CE65"/>
    <mergeCell ref="CF65:CR65"/>
    <mergeCell ref="CS65:DE65"/>
    <mergeCell ref="DF65:DR65"/>
    <mergeCell ref="DS65:EE65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3:BW63"/>
    <mergeCell ref="BX63:CE63"/>
    <mergeCell ref="CF63:CR63"/>
    <mergeCell ref="CS63:DE63"/>
    <mergeCell ref="DF63:DR63"/>
    <mergeCell ref="DS63:EE63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1:BW61"/>
    <mergeCell ref="BX61:CE61"/>
    <mergeCell ref="CF61:CR61"/>
    <mergeCell ref="CS61:DE61"/>
    <mergeCell ref="DF61:DR61"/>
    <mergeCell ref="DS61:EE61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59:BW59"/>
    <mergeCell ref="BX59:CE59"/>
    <mergeCell ref="CF59:CR59"/>
    <mergeCell ref="CS59:DE59"/>
    <mergeCell ref="DF59:DR59"/>
    <mergeCell ref="DS59:EE59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7:BW57"/>
    <mergeCell ref="BX57:CE57"/>
    <mergeCell ref="CF57:CR57"/>
    <mergeCell ref="CS57:DE57"/>
    <mergeCell ref="DF57:DR57"/>
    <mergeCell ref="DS57:EE57"/>
    <mergeCell ref="EF55:ER55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5:BW55"/>
    <mergeCell ref="BX55:CE55"/>
    <mergeCell ref="CF55:CR55"/>
    <mergeCell ref="CS55:DE55"/>
    <mergeCell ref="DF55:DR55"/>
    <mergeCell ref="DS55:EE55"/>
    <mergeCell ref="EF53:ER53"/>
    <mergeCell ref="ES53:F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A53:BW53"/>
    <mergeCell ref="BX53:CE53"/>
    <mergeCell ref="CF53:CR53"/>
    <mergeCell ref="CS53:DE53"/>
    <mergeCell ref="DF53:DR53"/>
    <mergeCell ref="DS53:EE53"/>
    <mergeCell ref="EF51:ER51"/>
    <mergeCell ref="ES51:FE51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A51:BW51"/>
    <mergeCell ref="BX51:CE51"/>
    <mergeCell ref="CF51:CR51"/>
    <mergeCell ref="CS51:DE51"/>
    <mergeCell ref="DF51:DR51"/>
    <mergeCell ref="DS51:EE51"/>
    <mergeCell ref="EF49:ER49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A49:BW49"/>
    <mergeCell ref="BX49:CE49"/>
    <mergeCell ref="CF49:CR49"/>
    <mergeCell ref="CS49:DE49"/>
    <mergeCell ref="DF49:DR49"/>
    <mergeCell ref="DS49:EE49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7:BW47"/>
    <mergeCell ref="BX47:CE47"/>
    <mergeCell ref="CF47:CR47"/>
    <mergeCell ref="CS47:DE47"/>
    <mergeCell ref="DF47:DR47"/>
    <mergeCell ref="DS47:EE47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5:BW45"/>
    <mergeCell ref="BX45:CE45"/>
    <mergeCell ref="CF45:CR45"/>
    <mergeCell ref="CS45:DE45"/>
    <mergeCell ref="DF45:DR45"/>
    <mergeCell ref="DS45:EE45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3:BW43"/>
    <mergeCell ref="BX43:CE43"/>
    <mergeCell ref="CF43:CR43"/>
    <mergeCell ref="CS43:DE43"/>
    <mergeCell ref="DF43:DR43"/>
    <mergeCell ref="DS43:EE43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1:BW41"/>
    <mergeCell ref="BX41:CE41"/>
    <mergeCell ref="CF41:CR41"/>
    <mergeCell ref="CS41:DE41"/>
    <mergeCell ref="DF41:DR41"/>
    <mergeCell ref="DS41:EE41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39:BW39"/>
    <mergeCell ref="BX39:CE39"/>
    <mergeCell ref="CF39:CR39"/>
    <mergeCell ref="CS39:DE39"/>
    <mergeCell ref="DF39:DR39"/>
    <mergeCell ref="DS39:EE39"/>
    <mergeCell ref="EF37:ER37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7:BW37"/>
    <mergeCell ref="BX37:CE37"/>
    <mergeCell ref="CF37:CR37"/>
    <mergeCell ref="CS37:DE37"/>
    <mergeCell ref="DF37:DR37"/>
    <mergeCell ref="DS37:EE37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5:BW35"/>
    <mergeCell ref="BX35:CE35"/>
    <mergeCell ref="CF35:CR35"/>
    <mergeCell ref="CS35:DE35"/>
    <mergeCell ref="DF35:DR35"/>
    <mergeCell ref="DS35:EE35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3:BW33"/>
    <mergeCell ref="BX33:CE33"/>
    <mergeCell ref="CF33:CR33"/>
    <mergeCell ref="CS33:DE33"/>
    <mergeCell ref="DF33:DR33"/>
    <mergeCell ref="DS33:EE33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A29:BW29"/>
    <mergeCell ref="BX29:CE30"/>
    <mergeCell ref="CF29:CR30"/>
    <mergeCell ref="CS29:DE30"/>
    <mergeCell ref="DF29:DR30"/>
    <mergeCell ref="DS29:EE30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A25:BW25"/>
    <mergeCell ref="A26:BW26"/>
    <mergeCell ref="BX26:CE26"/>
    <mergeCell ref="CF26:CR26"/>
    <mergeCell ref="CS26:DE26"/>
    <mergeCell ref="DF26:DR26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3:BW23"/>
    <mergeCell ref="BX23:CE23"/>
    <mergeCell ref="CF23:CR23"/>
    <mergeCell ref="CS23:DE23"/>
    <mergeCell ref="DF23:DR23"/>
    <mergeCell ref="DS23:EE23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A18:BW18"/>
    <mergeCell ref="BX18:CE19"/>
    <mergeCell ref="CF18:CR19"/>
    <mergeCell ref="CS18:DE19"/>
    <mergeCell ref="DF18:DR19"/>
    <mergeCell ref="DS18:EE19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6:BW16"/>
    <mergeCell ref="BX16:CE16"/>
    <mergeCell ref="CF16:CR16"/>
    <mergeCell ref="CS16:DE16"/>
    <mergeCell ref="DF16:DR16"/>
    <mergeCell ref="DS16:EE16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A12:BW12"/>
    <mergeCell ref="A13:BW13"/>
    <mergeCell ref="BX13:CE13"/>
    <mergeCell ref="CF13:CR13"/>
    <mergeCell ref="CS13:DE13"/>
    <mergeCell ref="DF13:DR13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0:BW10"/>
    <mergeCell ref="BX10:CE10"/>
    <mergeCell ref="CF10:CR10"/>
    <mergeCell ref="CS10:DE10"/>
    <mergeCell ref="DF10:DR10"/>
    <mergeCell ref="DS10:EE10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8:BW8"/>
    <mergeCell ref="BX8:CE8"/>
    <mergeCell ref="CF8:CR8"/>
    <mergeCell ref="CS8:DE8"/>
    <mergeCell ref="DF8:DR8"/>
    <mergeCell ref="DS8:EE8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DF5:DR5"/>
    <mergeCell ref="DS5:EE5"/>
    <mergeCell ref="EF5:ER5"/>
    <mergeCell ref="A6:BW6"/>
    <mergeCell ref="BX6:CE6"/>
    <mergeCell ref="CF6:CR6"/>
    <mergeCell ref="CS6:DE6"/>
    <mergeCell ref="DF6:DR6"/>
    <mergeCell ref="DS6:EE6"/>
    <mergeCell ref="EF6:ER6"/>
    <mergeCell ref="DY4:EA4"/>
    <mergeCell ref="EB4:EE4"/>
    <mergeCell ref="EF4:EK4"/>
    <mergeCell ref="EL4:EN4"/>
    <mergeCell ref="EO4:ER4"/>
    <mergeCell ref="ES4:FE5"/>
    <mergeCell ref="A1:FE1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  <rowBreaks count="2" manualBreakCount="2">
    <brk id="33" max="255" man="1"/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E93"/>
  <sheetViews>
    <sheetView zoomScalePageLayoutView="0" workbookViewId="0" topLeftCell="A1">
      <selection activeCell="EF80" sqref="EF80:ER80"/>
    </sheetView>
  </sheetViews>
  <sheetFormatPr defaultColWidth="0.875" defaultRowHeight="12.75"/>
  <cols>
    <col min="1" max="121" width="0.875" style="1" customWidth="1"/>
    <col min="122" max="122" width="4.625" style="1" customWidth="1"/>
    <col min="123" max="134" width="0.875" style="1" customWidth="1"/>
    <col min="135" max="135" width="3.875" style="1" customWidth="1"/>
    <col min="136" max="147" width="0.875" style="1" customWidth="1"/>
    <col min="148" max="148" width="3.625" style="1" customWidth="1"/>
    <col min="149" max="16384" width="0.875" style="1" customWidth="1"/>
  </cols>
  <sheetData>
    <row r="1" spans="1:161" s="6" customFormat="1" ht="15.75">
      <c r="A1" s="52" t="s">
        <v>335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</row>
    <row r="2" spans="1:161" ht="15.75">
      <c r="A2" s="268" t="s">
        <v>361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/>
      <c r="DK2" s="268"/>
      <c r="DL2" s="268"/>
      <c r="DM2" s="268"/>
      <c r="DN2" s="268"/>
      <c r="DO2" s="268"/>
      <c r="DP2" s="268"/>
      <c r="DQ2" s="268"/>
      <c r="DR2" s="268"/>
      <c r="DS2" s="268"/>
      <c r="DT2" s="268"/>
      <c r="DU2" s="268"/>
      <c r="DV2" s="268"/>
      <c r="DW2" s="268"/>
      <c r="DX2" s="268"/>
      <c r="DY2" s="268"/>
      <c r="DZ2" s="268"/>
      <c r="EA2" s="268"/>
      <c r="EB2" s="268"/>
      <c r="EC2" s="268"/>
      <c r="ED2" s="268"/>
      <c r="EE2" s="268"/>
      <c r="EF2" s="268"/>
      <c r="EG2" s="268"/>
      <c r="EH2" s="268"/>
      <c r="EI2" s="268"/>
      <c r="EJ2" s="268"/>
      <c r="EK2" s="268"/>
      <c r="EL2" s="268"/>
      <c r="EM2" s="268"/>
      <c r="EN2" s="268"/>
      <c r="EO2" s="268"/>
      <c r="EP2" s="268"/>
      <c r="EQ2" s="268"/>
      <c r="ER2" s="268"/>
      <c r="ES2" s="268"/>
      <c r="ET2" s="268"/>
      <c r="EU2" s="268"/>
      <c r="EV2" s="268"/>
      <c r="EW2" s="268"/>
      <c r="EX2" s="268"/>
      <c r="EY2" s="268"/>
      <c r="EZ2" s="268"/>
      <c r="FA2" s="268"/>
      <c r="FB2" s="268"/>
      <c r="FC2" s="268"/>
      <c r="FD2" s="268"/>
      <c r="FE2" s="268"/>
    </row>
    <row r="3" spans="1:161" ht="11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7"/>
      <c r="BX3" s="238" t="s">
        <v>2</v>
      </c>
      <c r="BY3" s="239"/>
      <c r="BZ3" s="239"/>
      <c r="CA3" s="239"/>
      <c r="CB3" s="239"/>
      <c r="CC3" s="239"/>
      <c r="CD3" s="239"/>
      <c r="CE3" s="244"/>
      <c r="CF3" s="238" t="s">
        <v>3</v>
      </c>
      <c r="CG3" s="239"/>
      <c r="CH3" s="239"/>
      <c r="CI3" s="239"/>
      <c r="CJ3" s="239"/>
      <c r="CK3" s="239"/>
      <c r="CL3" s="239"/>
      <c r="CM3" s="239"/>
      <c r="CN3" s="239"/>
      <c r="CO3" s="239"/>
      <c r="CP3" s="239"/>
      <c r="CQ3" s="239"/>
      <c r="CR3" s="244"/>
      <c r="CS3" s="238" t="s">
        <v>4</v>
      </c>
      <c r="CT3" s="239"/>
      <c r="CU3" s="239"/>
      <c r="CV3" s="239"/>
      <c r="CW3" s="239"/>
      <c r="CX3" s="239"/>
      <c r="CY3" s="239"/>
      <c r="CZ3" s="239"/>
      <c r="DA3" s="239"/>
      <c r="DB3" s="239"/>
      <c r="DC3" s="239"/>
      <c r="DD3" s="239"/>
      <c r="DE3" s="244"/>
      <c r="DF3" s="66" t="s">
        <v>11</v>
      </c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</row>
    <row r="4" spans="1:161" ht="11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40"/>
      <c r="BX4" s="245"/>
      <c r="BY4" s="246"/>
      <c r="BZ4" s="246"/>
      <c r="CA4" s="246"/>
      <c r="CB4" s="246"/>
      <c r="CC4" s="246"/>
      <c r="CD4" s="246"/>
      <c r="CE4" s="247"/>
      <c r="CF4" s="245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6"/>
      <c r="CR4" s="247"/>
      <c r="CS4" s="245"/>
      <c r="CT4" s="246"/>
      <c r="CU4" s="246"/>
      <c r="CV4" s="246"/>
      <c r="CW4" s="246"/>
      <c r="CX4" s="246"/>
      <c r="CY4" s="246"/>
      <c r="CZ4" s="246"/>
      <c r="DA4" s="246"/>
      <c r="DB4" s="246"/>
      <c r="DC4" s="246"/>
      <c r="DD4" s="246"/>
      <c r="DE4" s="247"/>
      <c r="DF4" s="236" t="s">
        <v>5</v>
      </c>
      <c r="DG4" s="237"/>
      <c r="DH4" s="237"/>
      <c r="DI4" s="237"/>
      <c r="DJ4" s="237"/>
      <c r="DK4" s="237"/>
      <c r="DL4" s="233" t="s">
        <v>364</v>
      </c>
      <c r="DM4" s="233"/>
      <c r="DN4" s="233"/>
      <c r="DO4" s="234" t="s">
        <v>6</v>
      </c>
      <c r="DP4" s="234"/>
      <c r="DQ4" s="234"/>
      <c r="DR4" s="235"/>
      <c r="DS4" s="236" t="s">
        <v>5</v>
      </c>
      <c r="DT4" s="237"/>
      <c r="DU4" s="237"/>
      <c r="DV4" s="237"/>
      <c r="DW4" s="237"/>
      <c r="DX4" s="237"/>
      <c r="DY4" s="233" t="s">
        <v>363</v>
      </c>
      <c r="DZ4" s="233"/>
      <c r="EA4" s="233"/>
      <c r="EB4" s="234" t="s">
        <v>6</v>
      </c>
      <c r="EC4" s="234"/>
      <c r="ED4" s="234"/>
      <c r="EE4" s="235"/>
      <c r="EF4" s="236" t="s">
        <v>5</v>
      </c>
      <c r="EG4" s="237"/>
      <c r="EH4" s="237"/>
      <c r="EI4" s="237"/>
      <c r="EJ4" s="237"/>
      <c r="EK4" s="237"/>
      <c r="EL4" s="233" t="s">
        <v>370</v>
      </c>
      <c r="EM4" s="233"/>
      <c r="EN4" s="233"/>
      <c r="EO4" s="234" t="s">
        <v>6</v>
      </c>
      <c r="EP4" s="234"/>
      <c r="EQ4" s="234"/>
      <c r="ER4" s="235"/>
      <c r="ES4" s="238" t="s">
        <v>10</v>
      </c>
      <c r="ET4" s="239"/>
      <c r="EU4" s="239"/>
      <c r="EV4" s="239"/>
      <c r="EW4" s="239"/>
      <c r="EX4" s="239"/>
      <c r="EY4" s="239"/>
      <c r="EZ4" s="239"/>
      <c r="FA4" s="239"/>
      <c r="FB4" s="239"/>
      <c r="FC4" s="239"/>
      <c r="FD4" s="239"/>
      <c r="FE4" s="239"/>
    </row>
    <row r="5" spans="1:161" ht="39" customHeigh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3"/>
      <c r="BX5" s="240"/>
      <c r="BY5" s="241"/>
      <c r="BZ5" s="241"/>
      <c r="CA5" s="241"/>
      <c r="CB5" s="241"/>
      <c r="CC5" s="241"/>
      <c r="CD5" s="241"/>
      <c r="CE5" s="248"/>
      <c r="CF5" s="240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8"/>
      <c r="CS5" s="240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8"/>
      <c r="DF5" s="227" t="s">
        <v>7</v>
      </c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9"/>
      <c r="DS5" s="227" t="s">
        <v>8</v>
      </c>
      <c r="DT5" s="228"/>
      <c r="DU5" s="228"/>
      <c r="DV5" s="228"/>
      <c r="DW5" s="228"/>
      <c r="DX5" s="228"/>
      <c r="DY5" s="228"/>
      <c r="DZ5" s="228"/>
      <c r="EA5" s="228"/>
      <c r="EB5" s="228"/>
      <c r="EC5" s="228"/>
      <c r="ED5" s="228"/>
      <c r="EE5" s="229"/>
      <c r="EF5" s="227" t="s">
        <v>9</v>
      </c>
      <c r="EG5" s="228"/>
      <c r="EH5" s="228"/>
      <c r="EI5" s="228"/>
      <c r="EJ5" s="228"/>
      <c r="EK5" s="228"/>
      <c r="EL5" s="228"/>
      <c r="EM5" s="228"/>
      <c r="EN5" s="228"/>
      <c r="EO5" s="228"/>
      <c r="EP5" s="228"/>
      <c r="EQ5" s="228"/>
      <c r="ER5" s="229"/>
      <c r="ES5" s="240"/>
      <c r="ET5" s="241"/>
      <c r="EU5" s="241"/>
      <c r="EV5" s="241"/>
      <c r="EW5" s="241"/>
      <c r="EX5" s="241"/>
      <c r="EY5" s="241"/>
      <c r="EZ5" s="241"/>
      <c r="FA5" s="241"/>
      <c r="FB5" s="241"/>
      <c r="FC5" s="241"/>
      <c r="FD5" s="241"/>
      <c r="FE5" s="241"/>
    </row>
    <row r="6" spans="1:161" ht="12" thickBot="1">
      <c r="A6" s="230" t="s">
        <v>12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1"/>
      <c r="BX6" s="222" t="s">
        <v>13</v>
      </c>
      <c r="BY6" s="223"/>
      <c r="BZ6" s="223"/>
      <c r="CA6" s="223"/>
      <c r="CB6" s="223"/>
      <c r="CC6" s="223"/>
      <c r="CD6" s="223"/>
      <c r="CE6" s="232"/>
      <c r="CF6" s="222" t="s">
        <v>14</v>
      </c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32"/>
      <c r="CS6" s="222" t="s">
        <v>15</v>
      </c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32"/>
      <c r="DF6" s="222" t="s">
        <v>16</v>
      </c>
      <c r="DG6" s="223"/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32"/>
      <c r="DS6" s="222" t="s">
        <v>17</v>
      </c>
      <c r="DT6" s="223"/>
      <c r="DU6" s="223"/>
      <c r="DV6" s="223"/>
      <c r="DW6" s="223"/>
      <c r="DX6" s="223"/>
      <c r="DY6" s="223"/>
      <c r="DZ6" s="223"/>
      <c r="EA6" s="223"/>
      <c r="EB6" s="223"/>
      <c r="EC6" s="223"/>
      <c r="ED6" s="223"/>
      <c r="EE6" s="232"/>
      <c r="EF6" s="222" t="s">
        <v>18</v>
      </c>
      <c r="EG6" s="223"/>
      <c r="EH6" s="223"/>
      <c r="EI6" s="223"/>
      <c r="EJ6" s="223"/>
      <c r="EK6" s="223"/>
      <c r="EL6" s="223"/>
      <c r="EM6" s="223"/>
      <c r="EN6" s="223"/>
      <c r="EO6" s="223"/>
      <c r="EP6" s="223"/>
      <c r="EQ6" s="223"/>
      <c r="ER6" s="232"/>
      <c r="ES6" s="222" t="s">
        <v>19</v>
      </c>
      <c r="ET6" s="223"/>
      <c r="EU6" s="223"/>
      <c r="EV6" s="223"/>
      <c r="EW6" s="223"/>
      <c r="EX6" s="223"/>
      <c r="EY6" s="223"/>
      <c r="EZ6" s="223"/>
      <c r="FA6" s="223"/>
      <c r="FB6" s="223"/>
      <c r="FC6" s="223"/>
      <c r="FD6" s="223"/>
      <c r="FE6" s="223"/>
    </row>
    <row r="7" spans="1:161" ht="12.75" customHeight="1">
      <c r="A7" s="221" t="s">
        <v>40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9" t="s">
        <v>41</v>
      </c>
      <c r="BY7" s="30"/>
      <c r="BZ7" s="30"/>
      <c r="CA7" s="30"/>
      <c r="CB7" s="30"/>
      <c r="CC7" s="30"/>
      <c r="CD7" s="30"/>
      <c r="CE7" s="105"/>
      <c r="CF7" s="106" t="s">
        <v>42</v>
      </c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8"/>
      <c r="CS7" s="106" t="s">
        <v>42</v>
      </c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8"/>
      <c r="DF7" s="224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6"/>
      <c r="DS7" s="224"/>
      <c r="DT7" s="225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6"/>
      <c r="EF7" s="224"/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6"/>
      <c r="ES7" s="224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67"/>
    </row>
    <row r="8" spans="1:161" ht="12.75" customHeight="1">
      <c r="A8" s="221" t="s">
        <v>43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6" t="s">
        <v>44</v>
      </c>
      <c r="BY8" s="27"/>
      <c r="BZ8" s="27"/>
      <c r="CA8" s="27"/>
      <c r="CB8" s="27"/>
      <c r="CC8" s="27"/>
      <c r="CD8" s="27"/>
      <c r="CE8" s="71"/>
      <c r="CF8" s="72" t="s">
        <v>42</v>
      </c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4"/>
      <c r="CS8" s="72" t="s">
        <v>42</v>
      </c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4"/>
      <c r="DF8" s="63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5"/>
      <c r="DS8" s="63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5"/>
      <c r="EF8" s="63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5"/>
      <c r="ES8" s="63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211"/>
    </row>
    <row r="9" spans="1:161" ht="24" customHeight="1">
      <c r="A9" s="251" t="s">
        <v>45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2" t="s">
        <v>46</v>
      </c>
      <c r="BY9" s="253"/>
      <c r="BZ9" s="253"/>
      <c r="CA9" s="253"/>
      <c r="CB9" s="253"/>
      <c r="CC9" s="253"/>
      <c r="CD9" s="253"/>
      <c r="CE9" s="254"/>
      <c r="CF9" s="255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4"/>
      <c r="CS9" s="256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8"/>
      <c r="DF9" s="259">
        <f>DF10+DF13+DF17+DF20+DF23+DF28+DF32</f>
        <v>2537839.74</v>
      </c>
      <c r="DG9" s="265"/>
      <c r="DH9" s="265"/>
      <c r="DI9" s="265"/>
      <c r="DJ9" s="265"/>
      <c r="DK9" s="265"/>
      <c r="DL9" s="265"/>
      <c r="DM9" s="265"/>
      <c r="DN9" s="265"/>
      <c r="DO9" s="265"/>
      <c r="DP9" s="265"/>
      <c r="DQ9" s="265"/>
      <c r="DR9" s="266"/>
      <c r="DS9" s="259">
        <f>DS10+DS13+DS17+DS20+DS23+DS28+DS32</f>
        <v>2537839.74</v>
      </c>
      <c r="DT9" s="265"/>
      <c r="DU9" s="265"/>
      <c r="DV9" s="265"/>
      <c r="DW9" s="265"/>
      <c r="DX9" s="265"/>
      <c r="DY9" s="265"/>
      <c r="DZ9" s="265"/>
      <c r="EA9" s="265"/>
      <c r="EB9" s="265"/>
      <c r="EC9" s="265"/>
      <c r="ED9" s="265"/>
      <c r="EE9" s="266"/>
      <c r="EF9" s="259">
        <f>EF10+EF13+EF17+EF20+EF23+EF28+EF32</f>
        <v>2364684</v>
      </c>
      <c r="EG9" s="265"/>
      <c r="EH9" s="265"/>
      <c r="EI9" s="265"/>
      <c r="EJ9" s="265"/>
      <c r="EK9" s="265"/>
      <c r="EL9" s="265"/>
      <c r="EM9" s="265"/>
      <c r="EN9" s="265"/>
      <c r="EO9" s="265"/>
      <c r="EP9" s="265"/>
      <c r="EQ9" s="265"/>
      <c r="ER9" s="266"/>
      <c r="ES9" s="259">
        <f>ES10+ES13+ES17+ES20+ES23+ES28+ES32</f>
        <v>0</v>
      </c>
      <c r="ET9" s="265"/>
      <c r="EU9" s="265"/>
      <c r="EV9" s="265"/>
      <c r="EW9" s="265"/>
      <c r="EX9" s="265"/>
      <c r="EY9" s="265"/>
      <c r="EZ9" s="265"/>
      <c r="FA9" s="265"/>
      <c r="FB9" s="265"/>
      <c r="FC9" s="265"/>
      <c r="FD9" s="265"/>
      <c r="FE9" s="266"/>
    </row>
    <row r="10" spans="1:161" ht="22.5" customHeight="1">
      <c r="A10" s="209" t="s">
        <v>47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154" t="s">
        <v>48</v>
      </c>
      <c r="BY10" s="155"/>
      <c r="BZ10" s="155"/>
      <c r="CA10" s="155"/>
      <c r="CB10" s="155"/>
      <c r="CC10" s="155"/>
      <c r="CD10" s="155"/>
      <c r="CE10" s="156"/>
      <c r="CF10" s="157" t="s">
        <v>49</v>
      </c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9"/>
      <c r="CS10" s="157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9"/>
      <c r="DF10" s="148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50"/>
      <c r="DS10" s="148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50"/>
      <c r="EF10" s="148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50"/>
      <c r="ES10" s="148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51"/>
    </row>
    <row r="11" spans="1:161" ht="11.25">
      <c r="A11" s="189" t="s">
        <v>50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75" t="s">
        <v>51</v>
      </c>
      <c r="BY11" s="176"/>
      <c r="BZ11" s="176"/>
      <c r="CA11" s="176"/>
      <c r="CB11" s="176"/>
      <c r="CC11" s="176"/>
      <c r="CD11" s="176"/>
      <c r="CE11" s="177"/>
      <c r="CF11" s="181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3"/>
      <c r="CS11" s="181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3"/>
      <c r="DF11" s="163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5"/>
      <c r="DS11" s="163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5"/>
      <c r="EF11" s="163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5"/>
      <c r="ES11" s="163"/>
      <c r="ET11" s="164"/>
      <c r="EU11" s="164"/>
      <c r="EV11" s="164"/>
      <c r="EW11" s="164"/>
      <c r="EX11" s="164"/>
      <c r="EY11" s="164"/>
      <c r="EZ11" s="164"/>
      <c r="FA11" s="164"/>
      <c r="FB11" s="164"/>
      <c r="FC11" s="164"/>
      <c r="FD11" s="164"/>
      <c r="FE11" s="169"/>
    </row>
    <row r="12" spans="1:161" ht="12" thickBot="1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8"/>
      <c r="BX12" s="199"/>
      <c r="BY12" s="200"/>
      <c r="BZ12" s="200"/>
      <c r="CA12" s="200"/>
      <c r="CB12" s="200"/>
      <c r="CC12" s="200"/>
      <c r="CD12" s="200"/>
      <c r="CE12" s="201"/>
      <c r="CF12" s="202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4"/>
      <c r="CS12" s="202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4"/>
      <c r="DF12" s="205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7"/>
      <c r="DS12" s="205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7"/>
      <c r="EF12" s="205"/>
      <c r="EG12" s="206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7"/>
      <c r="ES12" s="205"/>
      <c r="ET12" s="206"/>
      <c r="EU12" s="206"/>
      <c r="EV12" s="206"/>
      <c r="EW12" s="206"/>
      <c r="EX12" s="206"/>
      <c r="EY12" s="206"/>
      <c r="EZ12" s="206"/>
      <c r="FA12" s="206"/>
      <c r="FB12" s="206"/>
      <c r="FC12" s="206"/>
      <c r="FD12" s="206"/>
      <c r="FE12" s="208"/>
    </row>
    <row r="13" spans="1:161" ht="21" customHeight="1">
      <c r="A13" s="160" t="s">
        <v>52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2"/>
      <c r="BX13" s="193" t="s">
        <v>53</v>
      </c>
      <c r="BY13" s="194"/>
      <c r="BZ13" s="194"/>
      <c r="CA13" s="194"/>
      <c r="CB13" s="194"/>
      <c r="CC13" s="194"/>
      <c r="CD13" s="194"/>
      <c r="CE13" s="195"/>
      <c r="CF13" s="196" t="s">
        <v>54</v>
      </c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8"/>
      <c r="CS13" s="196" t="s">
        <v>102</v>
      </c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8"/>
      <c r="DF13" s="190">
        <f>DF14+DF15</f>
        <v>2364684</v>
      </c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2"/>
      <c r="DS13" s="190">
        <f>DS14+DS15</f>
        <v>2364684</v>
      </c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2"/>
      <c r="EF13" s="190">
        <f>EF14+EF15</f>
        <v>2364684</v>
      </c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2"/>
      <c r="ES13" s="190">
        <f>ES14+ES15</f>
        <v>0</v>
      </c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2"/>
    </row>
    <row r="14" spans="1:161" ht="33.75" customHeight="1">
      <c r="A14" s="152" t="s">
        <v>55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4" t="s">
        <v>56</v>
      </c>
      <c r="BY14" s="155"/>
      <c r="BZ14" s="155"/>
      <c r="CA14" s="155"/>
      <c r="CB14" s="155"/>
      <c r="CC14" s="155"/>
      <c r="CD14" s="155"/>
      <c r="CE14" s="156"/>
      <c r="CF14" s="157" t="s">
        <v>54</v>
      </c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9"/>
      <c r="CS14" s="157" t="s">
        <v>102</v>
      </c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9"/>
      <c r="DF14" s="148">
        <f>1972004+392680</f>
        <v>2364684</v>
      </c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50"/>
      <c r="DS14" s="148">
        <f>1972004+392680</f>
        <v>2364684</v>
      </c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50"/>
      <c r="EF14" s="148">
        <f>1972004+392680</f>
        <v>2364684</v>
      </c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50"/>
      <c r="ES14" s="148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51"/>
    </row>
    <row r="15" spans="1:161" ht="22.5" customHeight="1">
      <c r="A15" s="152" t="s">
        <v>58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4" t="s">
        <v>57</v>
      </c>
      <c r="BY15" s="155"/>
      <c r="BZ15" s="155"/>
      <c r="CA15" s="155"/>
      <c r="CB15" s="155"/>
      <c r="CC15" s="155"/>
      <c r="CD15" s="155"/>
      <c r="CE15" s="156"/>
      <c r="CF15" s="157" t="s">
        <v>54</v>
      </c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9"/>
      <c r="CS15" s="157" t="s">
        <v>102</v>
      </c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9"/>
      <c r="DF15" s="148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50"/>
      <c r="DS15" s="148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50"/>
      <c r="EF15" s="148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50"/>
      <c r="ES15" s="148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51"/>
    </row>
    <row r="16" spans="1:161" ht="21.75" customHeight="1">
      <c r="A16" s="160" t="s">
        <v>272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2"/>
      <c r="BX16" s="154" t="s">
        <v>273</v>
      </c>
      <c r="BY16" s="155"/>
      <c r="BZ16" s="155"/>
      <c r="CA16" s="155"/>
      <c r="CB16" s="155"/>
      <c r="CC16" s="155"/>
      <c r="CD16" s="155"/>
      <c r="CE16" s="156"/>
      <c r="CF16" s="157" t="s">
        <v>54</v>
      </c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9"/>
      <c r="CS16" s="157" t="s">
        <v>102</v>
      </c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9"/>
      <c r="DF16" s="148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50"/>
      <c r="DS16" s="148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50"/>
      <c r="EF16" s="148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50"/>
      <c r="ES16" s="148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51"/>
    </row>
    <row r="17" spans="1:161" ht="20.25" customHeight="1">
      <c r="A17" s="160" t="s">
        <v>59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2"/>
      <c r="BX17" s="154" t="s">
        <v>60</v>
      </c>
      <c r="BY17" s="155"/>
      <c r="BZ17" s="155"/>
      <c r="CA17" s="155"/>
      <c r="CB17" s="155"/>
      <c r="CC17" s="155"/>
      <c r="CD17" s="155"/>
      <c r="CE17" s="156"/>
      <c r="CF17" s="157" t="s">
        <v>61</v>
      </c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9"/>
      <c r="CS17" s="157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9"/>
      <c r="DF17" s="148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50"/>
      <c r="DS17" s="148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50"/>
      <c r="EF17" s="148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50"/>
      <c r="ES17" s="148"/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51"/>
    </row>
    <row r="18" spans="1:161" ht="10.5" customHeight="1">
      <c r="A18" s="189" t="s">
        <v>50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75" t="s">
        <v>62</v>
      </c>
      <c r="BY18" s="176"/>
      <c r="BZ18" s="176"/>
      <c r="CA18" s="176"/>
      <c r="CB18" s="176"/>
      <c r="CC18" s="176"/>
      <c r="CD18" s="176"/>
      <c r="CE18" s="177"/>
      <c r="CF18" s="181" t="s">
        <v>61</v>
      </c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3"/>
      <c r="CS18" s="181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3"/>
      <c r="DF18" s="163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5"/>
      <c r="DS18" s="163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5"/>
      <c r="EF18" s="163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5"/>
      <c r="ES18" s="163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9"/>
    </row>
    <row r="19" spans="1:161" ht="10.5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8"/>
      <c r="BX19" s="178"/>
      <c r="BY19" s="179"/>
      <c r="BZ19" s="179"/>
      <c r="CA19" s="179"/>
      <c r="CB19" s="179"/>
      <c r="CC19" s="179"/>
      <c r="CD19" s="179"/>
      <c r="CE19" s="180"/>
      <c r="CF19" s="184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6"/>
      <c r="CS19" s="184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6"/>
      <c r="DF19" s="166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8"/>
      <c r="DS19" s="166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8"/>
      <c r="EF19" s="166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8"/>
      <c r="ES19" s="166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70"/>
    </row>
    <row r="20" spans="1:161" ht="10.5" customHeight="1">
      <c r="A20" s="160" t="s">
        <v>63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2"/>
      <c r="BX20" s="154" t="s">
        <v>64</v>
      </c>
      <c r="BY20" s="155"/>
      <c r="BZ20" s="155"/>
      <c r="CA20" s="155"/>
      <c r="CB20" s="155"/>
      <c r="CC20" s="155"/>
      <c r="CD20" s="155"/>
      <c r="CE20" s="156"/>
      <c r="CF20" s="157" t="s">
        <v>65</v>
      </c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9"/>
      <c r="CS20" s="157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9"/>
      <c r="DF20" s="148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50"/>
      <c r="DS20" s="148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50"/>
      <c r="EF20" s="148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50"/>
      <c r="ES20" s="148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51"/>
    </row>
    <row r="21" spans="1:161" ht="10.5" customHeight="1">
      <c r="A21" s="174" t="s">
        <v>50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5"/>
      <c r="BY21" s="176"/>
      <c r="BZ21" s="176"/>
      <c r="CA21" s="176"/>
      <c r="CB21" s="176"/>
      <c r="CC21" s="176"/>
      <c r="CD21" s="176"/>
      <c r="CE21" s="177"/>
      <c r="CF21" s="181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3"/>
      <c r="CS21" s="181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3"/>
      <c r="DF21" s="163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5"/>
      <c r="DS21" s="163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5"/>
      <c r="EF21" s="163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5"/>
      <c r="ES21" s="163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9"/>
    </row>
    <row r="22" spans="1:161" ht="10.5" customHeight="1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2"/>
      <c r="BX22" s="178"/>
      <c r="BY22" s="179"/>
      <c r="BZ22" s="179"/>
      <c r="CA22" s="179"/>
      <c r="CB22" s="179"/>
      <c r="CC22" s="179"/>
      <c r="CD22" s="179"/>
      <c r="CE22" s="180"/>
      <c r="CF22" s="184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6"/>
      <c r="CS22" s="184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6"/>
      <c r="DF22" s="166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8"/>
      <c r="DS22" s="166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8"/>
      <c r="EF22" s="166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8"/>
      <c r="ES22" s="166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70"/>
    </row>
    <row r="23" spans="1:161" ht="13.5" customHeight="1">
      <c r="A23" s="160" t="s">
        <v>66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2"/>
      <c r="BX23" s="154" t="s">
        <v>67</v>
      </c>
      <c r="BY23" s="155"/>
      <c r="BZ23" s="155"/>
      <c r="CA23" s="155"/>
      <c r="CB23" s="155"/>
      <c r="CC23" s="155"/>
      <c r="CD23" s="155"/>
      <c r="CE23" s="156"/>
      <c r="CF23" s="157" t="s">
        <v>68</v>
      </c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9"/>
      <c r="CS23" s="157" t="s">
        <v>274</v>
      </c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9"/>
      <c r="DF23" s="148">
        <f>DF24+DF26+DF27</f>
        <v>173155.74</v>
      </c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50"/>
      <c r="DS23" s="148">
        <f>DS24+DS26+DS27</f>
        <v>173155.74</v>
      </c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  <c r="ED23" s="149"/>
      <c r="EE23" s="150"/>
      <c r="EF23" s="148">
        <f>EF24+EF26+EF27</f>
        <v>0</v>
      </c>
      <c r="EG23" s="149"/>
      <c r="EH23" s="149"/>
      <c r="EI23" s="149"/>
      <c r="EJ23" s="149"/>
      <c r="EK23" s="149"/>
      <c r="EL23" s="149"/>
      <c r="EM23" s="149"/>
      <c r="EN23" s="149"/>
      <c r="EO23" s="149"/>
      <c r="EP23" s="149"/>
      <c r="EQ23" s="149"/>
      <c r="ER23" s="150"/>
      <c r="ES23" s="148">
        <f>ES24+ES26+ES27</f>
        <v>0</v>
      </c>
      <c r="ET23" s="149"/>
      <c r="EU23" s="149"/>
      <c r="EV23" s="149"/>
      <c r="EW23" s="149"/>
      <c r="EX23" s="149"/>
      <c r="EY23" s="149"/>
      <c r="EZ23" s="149"/>
      <c r="FA23" s="149"/>
      <c r="FB23" s="149"/>
      <c r="FC23" s="149"/>
      <c r="FD23" s="149"/>
      <c r="FE23" s="150"/>
    </row>
    <row r="24" spans="1:161" ht="10.5" customHeight="1">
      <c r="A24" s="174" t="s">
        <v>50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5" t="s">
        <v>70</v>
      </c>
      <c r="BY24" s="176"/>
      <c r="BZ24" s="176"/>
      <c r="CA24" s="176"/>
      <c r="CB24" s="176"/>
      <c r="CC24" s="176"/>
      <c r="CD24" s="176"/>
      <c r="CE24" s="177"/>
      <c r="CF24" s="181" t="s">
        <v>68</v>
      </c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3"/>
      <c r="CS24" s="181" t="s">
        <v>274</v>
      </c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3"/>
      <c r="DF24" s="163">
        <v>173155.74</v>
      </c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5"/>
      <c r="DS24" s="163">
        <v>173155.74</v>
      </c>
      <c r="DT24" s="164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5"/>
      <c r="EF24" s="163"/>
      <c r="EG24" s="164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5"/>
      <c r="ES24" s="163"/>
      <c r="ET24" s="164"/>
      <c r="EU24" s="164"/>
      <c r="EV24" s="164"/>
      <c r="EW24" s="164"/>
      <c r="EX24" s="164"/>
      <c r="EY24" s="164"/>
      <c r="EZ24" s="164"/>
      <c r="FA24" s="164"/>
      <c r="FB24" s="164"/>
      <c r="FC24" s="164"/>
      <c r="FD24" s="164"/>
      <c r="FE24" s="169"/>
    </row>
    <row r="25" spans="1:161" ht="10.5" customHeight="1">
      <c r="A25" s="171" t="s">
        <v>69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2"/>
      <c r="BX25" s="178"/>
      <c r="BY25" s="179"/>
      <c r="BZ25" s="179"/>
      <c r="CA25" s="179"/>
      <c r="CB25" s="179"/>
      <c r="CC25" s="179"/>
      <c r="CD25" s="179"/>
      <c r="CE25" s="180"/>
      <c r="CF25" s="184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6"/>
      <c r="CS25" s="184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6"/>
      <c r="DF25" s="166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8"/>
      <c r="DS25" s="166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8"/>
      <c r="EF25" s="166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8"/>
      <c r="ES25" s="166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70"/>
    </row>
    <row r="26" spans="1:161" ht="10.5" customHeight="1">
      <c r="A26" s="173" t="s">
        <v>71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2"/>
      <c r="BX26" s="154" t="s">
        <v>72</v>
      </c>
      <c r="BY26" s="155"/>
      <c r="BZ26" s="155"/>
      <c r="CA26" s="155"/>
      <c r="CB26" s="155"/>
      <c r="CC26" s="155"/>
      <c r="CD26" s="155"/>
      <c r="CE26" s="156"/>
      <c r="CF26" s="157" t="s">
        <v>68</v>
      </c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9"/>
      <c r="CS26" s="157" t="s">
        <v>275</v>
      </c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9"/>
      <c r="DF26" s="148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50"/>
      <c r="DS26" s="148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50"/>
      <c r="EF26" s="148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50"/>
      <c r="ES26" s="148"/>
      <c r="ET26" s="149"/>
      <c r="EU26" s="149"/>
      <c r="EV26" s="149"/>
      <c r="EW26" s="149"/>
      <c r="EX26" s="149"/>
      <c r="EY26" s="149"/>
      <c r="EZ26" s="149"/>
      <c r="FA26" s="149"/>
      <c r="FB26" s="149"/>
      <c r="FC26" s="149"/>
      <c r="FD26" s="149"/>
      <c r="FE26" s="151"/>
    </row>
    <row r="27" spans="1:161" ht="10.5" customHeight="1">
      <c r="A27" s="173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2"/>
      <c r="BX27" s="154"/>
      <c r="BY27" s="155"/>
      <c r="BZ27" s="155"/>
      <c r="CA27" s="155"/>
      <c r="CB27" s="155"/>
      <c r="CC27" s="155"/>
      <c r="CD27" s="155"/>
      <c r="CE27" s="156"/>
      <c r="CF27" s="157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9"/>
      <c r="CS27" s="157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9"/>
      <c r="DF27" s="148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50"/>
      <c r="DS27" s="148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50"/>
      <c r="EF27" s="148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50"/>
      <c r="ES27" s="148"/>
      <c r="ET27" s="149"/>
      <c r="EU27" s="149"/>
      <c r="EV27" s="149"/>
      <c r="EW27" s="149"/>
      <c r="EX27" s="149"/>
      <c r="EY27" s="149"/>
      <c r="EZ27" s="149"/>
      <c r="FA27" s="149"/>
      <c r="FB27" s="149"/>
      <c r="FC27" s="149"/>
      <c r="FD27" s="149"/>
      <c r="FE27" s="151"/>
    </row>
    <row r="28" spans="1:161" ht="10.5" customHeight="1">
      <c r="A28" s="160" t="s">
        <v>73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2"/>
      <c r="BX28" s="154" t="s">
        <v>74</v>
      </c>
      <c r="BY28" s="155"/>
      <c r="BZ28" s="155"/>
      <c r="CA28" s="155"/>
      <c r="CB28" s="155"/>
      <c r="CC28" s="155"/>
      <c r="CD28" s="155"/>
      <c r="CE28" s="156"/>
      <c r="CF28" s="157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9"/>
      <c r="CS28" s="157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9"/>
      <c r="DF28" s="148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50"/>
      <c r="DS28" s="148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50"/>
      <c r="EF28" s="148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50"/>
      <c r="ES28" s="148"/>
      <c r="ET28" s="149"/>
      <c r="EU28" s="149"/>
      <c r="EV28" s="149"/>
      <c r="EW28" s="149"/>
      <c r="EX28" s="149"/>
      <c r="EY28" s="149"/>
      <c r="EZ28" s="149"/>
      <c r="FA28" s="149"/>
      <c r="FB28" s="149"/>
      <c r="FC28" s="149"/>
      <c r="FD28" s="149"/>
      <c r="FE28" s="151"/>
    </row>
    <row r="29" spans="1:161" ht="10.5" customHeight="1">
      <c r="A29" s="174" t="s">
        <v>50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5"/>
      <c r="BY29" s="176"/>
      <c r="BZ29" s="176"/>
      <c r="CA29" s="176"/>
      <c r="CB29" s="176"/>
      <c r="CC29" s="176"/>
      <c r="CD29" s="176"/>
      <c r="CE29" s="177"/>
      <c r="CF29" s="181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3"/>
      <c r="CS29" s="181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2"/>
      <c r="DE29" s="183"/>
      <c r="DF29" s="163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5"/>
      <c r="DS29" s="163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5"/>
      <c r="EF29" s="163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5"/>
      <c r="ES29" s="163"/>
      <c r="ET29" s="164"/>
      <c r="EU29" s="164"/>
      <c r="EV29" s="164"/>
      <c r="EW29" s="164"/>
      <c r="EX29" s="164"/>
      <c r="EY29" s="164"/>
      <c r="EZ29" s="164"/>
      <c r="FA29" s="164"/>
      <c r="FB29" s="164"/>
      <c r="FC29" s="164"/>
      <c r="FD29" s="164"/>
      <c r="FE29" s="169"/>
    </row>
    <row r="30" spans="1:161" ht="10.5" customHeight="1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2"/>
      <c r="BX30" s="178"/>
      <c r="BY30" s="179"/>
      <c r="BZ30" s="179"/>
      <c r="CA30" s="179"/>
      <c r="CB30" s="179"/>
      <c r="CC30" s="179"/>
      <c r="CD30" s="179"/>
      <c r="CE30" s="180"/>
      <c r="CF30" s="184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6"/>
      <c r="CS30" s="184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6"/>
      <c r="DF30" s="166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8"/>
      <c r="DS30" s="166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8"/>
      <c r="EF30" s="166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8"/>
      <c r="ES30" s="166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70"/>
    </row>
    <row r="31" spans="1:161" ht="10.5" customHeight="1">
      <c r="A31" s="173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2"/>
      <c r="BX31" s="154"/>
      <c r="BY31" s="155"/>
      <c r="BZ31" s="155"/>
      <c r="CA31" s="155"/>
      <c r="CB31" s="155"/>
      <c r="CC31" s="155"/>
      <c r="CD31" s="155"/>
      <c r="CE31" s="156"/>
      <c r="CF31" s="157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9"/>
      <c r="CS31" s="157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9"/>
      <c r="DF31" s="148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50"/>
      <c r="DS31" s="148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  <c r="EE31" s="150"/>
      <c r="EF31" s="148"/>
      <c r="EG31" s="149"/>
      <c r="EH31" s="149"/>
      <c r="EI31" s="149"/>
      <c r="EJ31" s="149"/>
      <c r="EK31" s="149"/>
      <c r="EL31" s="149"/>
      <c r="EM31" s="149"/>
      <c r="EN31" s="149"/>
      <c r="EO31" s="149"/>
      <c r="EP31" s="149"/>
      <c r="EQ31" s="149"/>
      <c r="ER31" s="150"/>
      <c r="ES31" s="148"/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51"/>
    </row>
    <row r="32" spans="1:161" ht="12.75" customHeight="1">
      <c r="A32" s="160" t="s">
        <v>75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2"/>
      <c r="BX32" s="154" t="s">
        <v>76</v>
      </c>
      <c r="BY32" s="155"/>
      <c r="BZ32" s="155"/>
      <c r="CA32" s="155"/>
      <c r="CB32" s="155"/>
      <c r="CC32" s="155"/>
      <c r="CD32" s="155"/>
      <c r="CE32" s="156"/>
      <c r="CF32" s="157" t="s">
        <v>42</v>
      </c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9"/>
      <c r="CS32" s="157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9"/>
      <c r="DF32" s="148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50"/>
      <c r="DS32" s="148"/>
      <c r="DT32" s="149"/>
      <c r="DU32" s="149"/>
      <c r="DV32" s="149"/>
      <c r="DW32" s="149"/>
      <c r="DX32" s="149"/>
      <c r="DY32" s="149"/>
      <c r="DZ32" s="149"/>
      <c r="EA32" s="149"/>
      <c r="EB32" s="149"/>
      <c r="EC32" s="149"/>
      <c r="ED32" s="149"/>
      <c r="EE32" s="150"/>
      <c r="EF32" s="148"/>
      <c r="EG32" s="149"/>
      <c r="EH32" s="149"/>
      <c r="EI32" s="149"/>
      <c r="EJ32" s="149"/>
      <c r="EK32" s="149"/>
      <c r="EL32" s="149"/>
      <c r="EM32" s="149"/>
      <c r="EN32" s="149"/>
      <c r="EO32" s="149"/>
      <c r="EP32" s="149"/>
      <c r="EQ32" s="149"/>
      <c r="ER32" s="150"/>
      <c r="ES32" s="148"/>
      <c r="ET32" s="149"/>
      <c r="EU32" s="149"/>
      <c r="EV32" s="149"/>
      <c r="EW32" s="149"/>
      <c r="EX32" s="149"/>
      <c r="EY32" s="149"/>
      <c r="EZ32" s="149"/>
      <c r="FA32" s="149"/>
      <c r="FB32" s="149"/>
      <c r="FC32" s="149"/>
      <c r="FD32" s="149"/>
      <c r="FE32" s="151"/>
    </row>
    <row r="33" spans="1:161" ht="25.5" customHeight="1">
      <c r="A33" s="152" t="s">
        <v>77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4" t="s">
        <v>78</v>
      </c>
      <c r="BY33" s="155"/>
      <c r="BZ33" s="155"/>
      <c r="CA33" s="155"/>
      <c r="CB33" s="155"/>
      <c r="CC33" s="155"/>
      <c r="CD33" s="155"/>
      <c r="CE33" s="156"/>
      <c r="CF33" s="157" t="s">
        <v>79</v>
      </c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9"/>
      <c r="CS33" s="157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9"/>
      <c r="DF33" s="148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50"/>
      <c r="DS33" s="148"/>
      <c r="DT33" s="149"/>
      <c r="DU33" s="149"/>
      <c r="DV33" s="149"/>
      <c r="DW33" s="149"/>
      <c r="DX33" s="149"/>
      <c r="DY33" s="149"/>
      <c r="DZ33" s="149"/>
      <c r="EA33" s="149"/>
      <c r="EB33" s="149"/>
      <c r="EC33" s="149"/>
      <c r="ED33" s="149"/>
      <c r="EE33" s="150"/>
      <c r="EF33" s="148"/>
      <c r="EG33" s="149"/>
      <c r="EH33" s="149"/>
      <c r="EI33" s="149"/>
      <c r="EJ33" s="149"/>
      <c r="EK33" s="149"/>
      <c r="EL33" s="149"/>
      <c r="EM33" s="149"/>
      <c r="EN33" s="149"/>
      <c r="EO33" s="149"/>
      <c r="EP33" s="149"/>
      <c r="EQ33" s="149"/>
      <c r="ER33" s="150"/>
      <c r="ES33" s="148" t="s">
        <v>42</v>
      </c>
      <c r="ET33" s="149"/>
      <c r="EU33" s="149"/>
      <c r="EV33" s="149"/>
      <c r="EW33" s="149"/>
      <c r="EX33" s="149"/>
      <c r="EY33" s="149"/>
      <c r="EZ33" s="149"/>
      <c r="FA33" s="149"/>
      <c r="FB33" s="149"/>
      <c r="FC33" s="149"/>
      <c r="FD33" s="149"/>
      <c r="FE33" s="151"/>
    </row>
    <row r="34" spans="1:161" ht="21.75" customHeight="1">
      <c r="A34" s="251" t="s">
        <v>80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  <c r="BV34" s="251"/>
      <c r="BW34" s="251"/>
      <c r="BX34" s="252" t="s">
        <v>81</v>
      </c>
      <c r="BY34" s="253"/>
      <c r="BZ34" s="253"/>
      <c r="CA34" s="253"/>
      <c r="CB34" s="253"/>
      <c r="CC34" s="253"/>
      <c r="CD34" s="253"/>
      <c r="CE34" s="254"/>
      <c r="CF34" s="255" t="s">
        <v>42</v>
      </c>
      <c r="CG34" s="253"/>
      <c r="CH34" s="253"/>
      <c r="CI34" s="253"/>
      <c r="CJ34" s="253"/>
      <c r="CK34" s="253"/>
      <c r="CL34" s="253"/>
      <c r="CM34" s="253"/>
      <c r="CN34" s="253"/>
      <c r="CO34" s="253"/>
      <c r="CP34" s="253"/>
      <c r="CQ34" s="253"/>
      <c r="CR34" s="254"/>
      <c r="CS34" s="256"/>
      <c r="CT34" s="257"/>
      <c r="CU34" s="257"/>
      <c r="CV34" s="257"/>
      <c r="CW34" s="257"/>
      <c r="CX34" s="257"/>
      <c r="CY34" s="257"/>
      <c r="CZ34" s="257"/>
      <c r="DA34" s="257"/>
      <c r="DB34" s="257"/>
      <c r="DC34" s="257"/>
      <c r="DD34" s="257"/>
      <c r="DE34" s="258"/>
      <c r="DF34" s="259">
        <f>DF35+DF42+DF51+DF56+DF64+DF66+DF85</f>
        <v>2537839.74</v>
      </c>
      <c r="DG34" s="260"/>
      <c r="DH34" s="260"/>
      <c r="DI34" s="260"/>
      <c r="DJ34" s="260"/>
      <c r="DK34" s="260"/>
      <c r="DL34" s="260"/>
      <c r="DM34" s="260"/>
      <c r="DN34" s="260"/>
      <c r="DO34" s="260"/>
      <c r="DP34" s="260"/>
      <c r="DQ34" s="260"/>
      <c r="DR34" s="261"/>
      <c r="DS34" s="259">
        <f>DS35+DS42+DS51+DS56+DS64+DS66+DS85</f>
        <v>2537839.74</v>
      </c>
      <c r="DT34" s="260"/>
      <c r="DU34" s="260"/>
      <c r="DV34" s="260"/>
      <c r="DW34" s="260"/>
      <c r="DX34" s="260"/>
      <c r="DY34" s="260"/>
      <c r="DZ34" s="260"/>
      <c r="EA34" s="260"/>
      <c r="EB34" s="260"/>
      <c r="EC34" s="260"/>
      <c r="ED34" s="260"/>
      <c r="EE34" s="261"/>
      <c r="EF34" s="259">
        <f>EF35+EF42+EF51+EF56+EF64+EF66+EF85</f>
        <v>2364684</v>
      </c>
      <c r="EG34" s="260"/>
      <c r="EH34" s="260"/>
      <c r="EI34" s="260"/>
      <c r="EJ34" s="260"/>
      <c r="EK34" s="260"/>
      <c r="EL34" s="260"/>
      <c r="EM34" s="260"/>
      <c r="EN34" s="260"/>
      <c r="EO34" s="260"/>
      <c r="EP34" s="260"/>
      <c r="EQ34" s="260"/>
      <c r="ER34" s="261"/>
      <c r="ES34" s="262"/>
      <c r="ET34" s="263"/>
      <c r="EU34" s="263"/>
      <c r="EV34" s="263"/>
      <c r="EW34" s="263"/>
      <c r="EX34" s="263"/>
      <c r="EY34" s="263"/>
      <c r="EZ34" s="263"/>
      <c r="FA34" s="263"/>
      <c r="FB34" s="263"/>
      <c r="FC34" s="263"/>
      <c r="FD34" s="263"/>
      <c r="FE34" s="264"/>
    </row>
    <row r="35" spans="1:161" ht="22.5" customHeight="1">
      <c r="A35" s="69" t="s">
        <v>82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26" t="s">
        <v>83</v>
      </c>
      <c r="BY35" s="27"/>
      <c r="BZ35" s="27"/>
      <c r="CA35" s="27"/>
      <c r="CB35" s="27"/>
      <c r="CC35" s="27"/>
      <c r="CD35" s="27"/>
      <c r="CE35" s="71"/>
      <c r="CF35" s="72" t="s">
        <v>42</v>
      </c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4"/>
      <c r="CS35" s="72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4"/>
      <c r="DF35" s="63">
        <f>DF36+DF38+DF39+DF40+DF37</f>
        <v>0</v>
      </c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5"/>
      <c r="DS35" s="63">
        <f>DS36+DS38+DS39+DS40+DS37</f>
        <v>0</v>
      </c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5"/>
      <c r="EF35" s="63">
        <f>EF36+EF38+EF39+EF40+EF37</f>
        <v>0</v>
      </c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5"/>
      <c r="ES35" s="66" t="s">
        <v>42</v>
      </c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8"/>
    </row>
    <row r="36" spans="1:161" ht="22.5" customHeight="1">
      <c r="A36" s="90" t="s">
        <v>84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26" t="s">
        <v>85</v>
      </c>
      <c r="BY36" s="27"/>
      <c r="BZ36" s="27"/>
      <c r="CA36" s="27"/>
      <c r="CB36" s="27"/>
      <c r="CC36" s="27"/>
      <c r="CD36" s="27"/>
      <c r="CE36" s="71"/>
      <c r="CF36" s="72" t="s">
        <v>86</v>
      </c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4"/>
      <c r="CS36" s="72" t="s">
        <v>276</v>
      </c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4"/>
      <c r="DF36" s="63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5"/>
      <c r="DS36" s="63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5"/>
      <c r="EF36" s="63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5"/>
      <c r="ES36" s="66" t="s">
        <v>42</v>
      </c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8"/>
    </row>
    <row r="37" spans="1:161" ht="22.5" customHeight="1">
      <c r="A37" s="249" t="s">
        <v>339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6" t="s">
        <v>340</v>
      </c>
      <c r="BY37" s="27"/>
      <c r="BZ37" s="27"/>
      <c r="CA37" s="27"/>
      <c r="CB37" s="27"/>
      <c r="CC37" s="27"/>
      <c r="CD37" s="27"/>
      <c r="CE37" s="71"/>
      <c r="CF37" s="72" t="s">
        <v>86</v>
      </c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4"/>
      <c r="CS37" s="72" t="s">
        <v>291</v>
      </c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4"/>
      <c r="DF37" s="63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5"/>
      <c r="DS37" s="63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5"/>
      <c r="EF37" s="63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5"/>
      <c r="ES37" s="66" t="s">
        <v>42</v>
      </c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8"/>
    </row>
    <row r="38" spans="1:161" ht="10.5" customHeight="1">
      <c r="A38" s="98" t="s">
        <v>87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100"/>
      <c r="BX38" s="26" t="s">
        <v>88</v>
      </c>
      <c r="BY38" s="27"/>
      <c r="BZ38" s="27"/>
      <c r="CA38" s="27"/>
      <c r="CB38" s="27"/>
      <c r="CC38" s="27"/>
      <c r="CD38" s="27"/>
      <c r="CE38" s="71"/>
      <c r="CF38" s="72" t="s">
        <v>89</v>
      </c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4"/>
      <c r="CS38" s="72" t="s">
        <v>277</v>
      </c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4"/>
      <c r="DF38" s="63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5"/>
      <c r="DS38" s="63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5"/>
      <c r="EF38" s="63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5"/>
      <c r="ES38" s="66" t="s">
        <v>42</v>
      </c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8"/>
    </row>
    <row r="39" spans="1:161" ht="10.5" customHeight="1">
      <c r="A39" s="98" t="s">
        <v>87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100"/>
      <c r="BX39" s="26" t="s">
        <v>278</v>
      </c>
      <c r="BY39" s="27"/>
      <c r="BZ39" s="27"/>
      <c r="CA39" s="27"/>
      <c r="CB39" s="27"/>
      <c r="CC39" s="27"/>
      <c r="CD39" s="27"/>
      <c r="CE39" s="71"/>
      <c r="CF39" s="72" t="s">
        <v>89</v>
      </c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4"/>
      <c r="CS39" s="72" t="s">
        <v>280</v>
      </c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4"/>
      <c r="DF39" s="63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5"/>
      <c r="DS39" s="63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5"/>
      <c r="EF39" s="63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5"/>
      <c r="ES39" s="66" t="s">
        <v>42</v>
      </c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8"/>
    </row>
    <row r="40" spans="1:161" ht="10.5" customHeight="1">
      <c r="A40" s="92" t="s">
        <v>288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3"/>
      <c r="BX40" s="26" t="s">
        <v>290</v>
      </c>
      <c r="BY40" s="27"/>
      <c r="BZ40" s="27"/>
      <c r="CA40" s="27"/>
      <c r="CB40" s="27"/>
      <c r="CC40" s="27"/>
      <c r="CD40" s="27"/>
      <c r="CE40" s="71"/>
      <c r="CF40" s="72" t="s">
        <v>89</v>
      </c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4"/>
      <c r="CS40" s="72" t="s">
        <v>296</v>
      </c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4"/>
      <c r="DF40" s="63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5"/>
      <c r="DS40" s="63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5"/>
      <c r="EF40" s="63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5"/>
      <c r="ES40" s="66" t="s">
        <v>42</v>
      </c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8"/>
    </row>
    <row r="41" spans="1:161" ht="22.5" customHeight="1">
      <c r="A41" s="90" t="s">
        <v>90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26" t="s">
        <v>91</v>
      </c>
      <c r="BY41" s="27"/>
      <c r="BZ41" s="27"/>
      <c r="CA41" s="27"/>
      <c r="CB41" s="27"/>
      <c r="CC41" s="27"/>
      <c r="CD41" s="27"/>
      <c r="CE41" s="71"/>
      <c r="CF41" s="72" t="s">
        <v>92</v>
      </c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4"/>
      <c r="CS41" s="72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4"/>
      <c r="DF41" s="63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5"/>
      <c r="DS41" s="63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5"/>
      <c r="EF41" s="63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5"/>
      <c r="ES41" s="66" t="s">
        <v>42</v>
      </c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8"/>
    </row>
    <row r="42" spans="1:161" ht="22.5" customHeight="1">
      <c r="A42" s="90" t="s">
        <v>93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26" t="s">
        <v>94</v>
      </c>
      <c r="BY42" s="27"/>
      <c r="BZ42" s="27"/>
      <c r="CA42" s="27"/>
      <c r="CB42" s="27"/>
      <c r="CC42" s="27"/>
      <c r="CD42" s="27"/>
      <c r="CE42" s="71"/>
      <c r="CF42" s="72" t="s">
        <v>95</v>
      </c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4"/>
      <c r="CS42" s="72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4"/>
      <c r="DF42" s="63">
        <f>DF43+DF44</f>
        <v>0</v>
      </c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5"/>
      <c r="DS42" s="63">
        <f>DS43+DS44</f>
        <v>0</v>
      </c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5"/>
      <c r="EF42" s="63">
        <f>EF43+EF44</f>
        <v>0</v>
      </c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5"/>
      <c r="ES42" s="66" t="s">
        <v>42</v>
      </c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8"/>
    </row>
    <row r="43" spans="1:161" ht="22.5" customHeight="1">
      <c r="A43" s="82" t="s">
        <v>96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26" t="s">
        <v>97</v>
      </c>
      <c r="BY43" s="27"/>
      <c r="BZ43" s="27"/>
      <c r="CA43" s="27"/>
      <c r="CB43" s="27"/>
      <c r="CC43" s="27"/>
      <c r="CD43" s="27"/>
      <c r="CE43" s="71"/>
      <c r="CF43" s="72" t="s">
        <v>95</v>
      </c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4"/>
      <c r="CS43" s="72" t="s">
        <v>279</v>
      </c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4"/>
      <c r="DF43" s="63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5"/>
      <c r="DS43" s="63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5"/>
      <c r="EF43" s="63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5"/>
      <c r="ES43" s="66" t="s">
        <v>42</v>
      </c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8"/>
    </row>
    <row r="44" spans="1:161" ht="10.5" customHeight="1" thickBot="1">
      <c r="A44" s="123" t="s">
        <v>98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3"/>
      <c r="BX44" s="47" t="s">
        <v>99</v>
      </c>
      <c r="BY44" s="48"/>
      <c r="BZ44" s="48"/>
      <c r="CA44" s="48"/>
      <c r="CB44" s="48"/>
      <c r="CC44" s="48"/>
      <c r="CD44" s="48"/>
      <c r="CE44" s="124"/>
      <c r="CF44" s="125" t="s">
        <v>95</v>
      </c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7"/>
      <c r="CS44" s="125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7"/>
      <c r="DF44" s="128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30"/>
      <c r="DS44" s="128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30"/>
      <c r="EF44" s="128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30"/>
      <c r="ES44" s="131" t="s">
        <v>42</v>
      </c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3"/>
    </row>
    <row r="45" spans="1:161" ht="10.5" customHeight="1">
      <c r="A45" s="98" t="s">
        <v>100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100"/>
      <c r="BX45" s="26" t="s">
        <v>101</v>
      </c>
      <c r="BY45" s="27"/>
      <c r="BZ45" s="27"/>
      <c r="CA45" s="27"/>
      <c r="CB45" s="27"/>
      <c r="CC45" s="27"/>
      <c r="CD45" s="27"/>
      <c r="CE45" s="71"/>
      <c r="CF45" s="72" t="s">
        <v>102</v>
      </c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4"/>
      <c r="CS45" s="72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4"/>
      <c r="DF45" s="63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5"/>
      <c r="DS45" s="63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5"/>
      <c r="EF45" s="63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5"/>
      <c r="ES45" s="66" t="s">
        <v>42</v>
      </c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8"/>
    </row>
    <row r="46" spans="1:161" ht="10.5" customHeight="1">
      <c r="A46" s="90" t="s">
        <v>103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26" t="s">
        <v>104</v>
      </c>
      <c r="BY46" s="27"/>
      <c r="BZ46" s="27"/>
      <c r="CA46" s="27"/>
      <c r="CB46" s="27"/>
      <c r="CC46" s="27"/>
      <c r="CD46" s="27"/>
      <c r="CE46" s="71"/>
      <c r="CF46" s="72" t="s">
        <v>105</v>
      </c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4"/>
      <c r="CS46" s="72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4"/>
      <c r="DF46" s="63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5"/>
      <c r="DS46" s="63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5"/>
      <c r="EF46" s="63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5"/>
      <c r="ES46" s="66" t="s">
        <v>42</v>
      </c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8"/>
    </row>
    <row r="47" spans="1:161" ht="21" customHeight="1">
      <c r="A47" s="90" t="s">
        <v>106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26" t="s">
        <v>107</v>
      </c>
      <c r="BY47" s="27"/>
      <c r="BZ47" s="27"/>
      <c r="CA47" s="27"/>
      <c r="CB47" s="27"/>
      <c r="CC47" s="27"/>
      <c r="CD47" s="27"/>
      <c r="CE47" s="71"/>
      <c r="CF47" s="72" t="s">
        <v>108</v>
      </c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4"/>
      <c r="CS47" s="72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4"/>
      <c r="DF47" s="63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5"/>
      <c r="DS47" s="63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5"/>
      <c r="EF47" s="63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5"/>
      <c r="ES47" s="66" t="s">
        <v>42</v>
      </c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8"/>
    </row>
    <row r="48" spans="1:161" ht="21.75" customHeight="1">
      <c r="A48" s="82" t="s">
        <v>109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26" t="s">
        <v>110</v>
      </c>
      <c r="BY48" s="27"/>
      <c r="BZ48" s="27"/>
      <c r="CA48" s="27"/>
      <c r="CB48" s="27"/>
      <c r="CC48" s="27"/>
      <c r="CD48" s="27"/>
      <c r="CE48" s="71"/>
      <c r="CF48" s="72" t="s">
        <v>108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4"/>
      <c r="CS48" s="72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4"/>
      <c r="DF48" s="63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5"/>
      <c r="DS48" s="63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5"/>
      <c r="EF48" s="63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5"/>
      <c r="ES48" s="66" t="s">
        <v>42</v>
      </c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8"/>
    </row>
    <row r="49" spans="1:161" ht="10.5" customHeight="1">
      <c r="A49" s="82" t="s">
        <v>111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26" t="s">
        <v>112</v>
      </c>
      <c r="BY49" s="27"/>
      <c r="BZ49" s="27"/>
      <c r="CA49" s="27"/>
      <c r="CB49" s="27"/>
      <c r="CC49" s="27"/>
      <c r="CD49" s="27"/>
      <c r="CE49" s="71"/>
      <c r="CF49" s="72" t="s">
        <v>108</v>
      </c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4"/>
      <c r="CS49" s="72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4"/>
      <c r="DF49" s="63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5"/>
      <c r="DS49" s="63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5"/>
      <c r="EF49" s="63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5"/>
      <c r="ES49" s="66" t="s">
        <v>42</v>
      </c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8"/>
    </row>
    <row r="50" spans="1:161" ht="10.5" customHeight="1">
      <c r="A50" s="121" t="s">
        <v>113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26" t="s">
        <v>114</v>
      </c>
      <c r="BY50" s="27"/>
      <c r="BZ50" s="27"/>
      <c r="CA50" s="27"/>
      <c r="CB50" s="27"/>
      <c r="CC50" s="27"/>
      <c r="CD50" s="27"/>
      <c r="CE50" s="71"/>
      <c r="CF50" s="72" t="s">
        <v>115</v>
      </c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4"/>
      <c r="CS50" s="72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4"/>
      <c r="DF50" s="63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5"/>
      <c r="DS50" s="63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5"/>
      <c r="EF50" s="63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5"/>
      <c r="ES50" s="66" t="s">
        <v>42</v>
      </c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8"/>
    </row>
    <row r="51" spans="1:161" ht="21.75" customHeight="1">
      <c r="A51" s="90" t="s">
        <v>116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26" t="s">
        <v>117</v>
      </c>
      <c r="BY51" s="27"/>
      <c r="BZ51" s="27"/>
      <c r="CA51" s="27"/>
      <c r="CB51" s="27"/>
      <c r="CC51" s="27"/>
      <c r="CD51" s="27"/>
      <c r="CE51" s="71"/>
      <c r="CF51" s="72" t="s">
        <v>118</v>
      </c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4"/>
      <c r="CS51" s="72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4"/>
      <c r="DF51" s="63">
        <f>DF52</f>
        <v>0</v>
      </c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5"/>
      <c r="DS51" s="63">
        <f>DS52</f>
        <v>0</v>
      </c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5"/>
      <c r="EF51" s="63">
        <f>EF52</f>
        <v>0</v>
      </c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5"/>
      <c r="ES51" s="66" t="s">
        <v>42</v>
      </c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8"/>
    </row>
    <row r="52" spans="1:161" ht="33.75" customHeight="1">
      <c r="A52" s="82" t="s">
        <v>119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26" t="s">
        <v>120</v>
      </c>
      <c r="BY52" s="27"/>
      <c r="BZ52" s="27"/>
      <c r="CA52" s="27"/>
      <c r="CB52" s="27"/>
      <c r="CC52" s="27"/>
      <c r="CD52" s="27"/>
      <c r="CE52" s="71"/>
      <c r="CF52" s="72" t="s">
        <v>121</v>
      </c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4"/>
      <c r="CS52" s="72" t="s">
        <v>292</v>
      </c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4"/>
      <c r="DF52" s="63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5"/>
      <c r="DS52" s="63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5"/>
      <c r="EF52" s="63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5"/>
      <c r="ES52" s="66" t="s">
        <v>42</v>
      </c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8"/>
    </row>
    <row r="53" spans="1:161" ht="21.75" customHeight="1">
      <c r="A53" s="90" t="s">
        <v>122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26" t="s">
        <v>123</v>
      </c>
      <c r="BY53" s="27"/>
      <c r="BZ53" s="27"/>
      <c r="CA53" s="27"/>
      <c r="CB53" s="27"/>
      <c r="CC53" s="27"/>
      <c r="CD53" s="27"/>
      <c r="CE53" s="71"/>
      <c r="CF53" s="72" t="s">
        <v>124</v>
      </c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4"/>
      <c r="CS53" s="72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4"/>
      <c r="DF53" s="63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5"/>
      <c r="DS53" s="63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5"/>
      <c r="EF53" s="63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5"/>
      <c r="ES53" s="66" t="s">
        <v>42</v>
      </c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8"/>
    </row>
    <row r="54" spans="1:161" ht="33.75" customHeight="1">
      <c r="A54" s="90" t="s">
        <v>125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26" t="s">
        <v>126</v>
      </c>
      <c r="BY54" s="27"/>
      <c r="BZ54" s="27"/>
      <c r="CA54" s="27"/>
      <c r="CB54" s="27"/>
      <c r="CC54" s="27"/>
      <c r="CD54" s="27"/>
      <c r="CE54" s="71"/>
      <c r="CF54" s="72" t="s">
        <v>127</v>
      </c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4"/>
      <c r="CS54" s="72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4"/>
      <c r="DF54" s="63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5"/>
      <c r="DS54" s="63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5"/>
      <c r="EF54" s="63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5"/>
      <c r="ES54" s="66" t="s">
        <v>42</v>
      </c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8"/>
    </row>
    <row r="55" spans="1:161" ht="10.5" customHeight="1">
      <c r="A55" s="90" t="s">
        <v>128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26" t="s">
        <v>129</v>
      </c>
      <c r="BY55" s="27"/>
      <c r="BZ55" s="27"/>
      <c r="CA55" s="27"/>
      <c r="CB55" s="27"/>
      <c r="CC55" s="27"/>
      <c r="CD55" s="27"/>
      <c r="CE55" s="71"/>
      <c r="CF55" s="72" t="s">
        <v>130</v>
      </c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4"/>
      <c r="CS55" s="72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4"/>
      <c r="DF55" s="63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5"/>
      <c r="DS55" s="63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5"/>
      <c r="EF55" s="63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5"/>
      <c r="ES55" s="66" t="s">
        <v>42</v>
      </c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8"/>
    </row>
    <row r="56" spans="1:161" ht="21" customHeight="1">
      <c r="A56" s="121" t="s">
        <v>131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26" t="s">
        <v>132</v>
      </c>
      <c r="BY56" s="27"/>
      <c r="BZ56" s="27"/>
      <c r="CA56" s="27"/>
      <c r="CB56" s="27"/>
      <c r="CC56" s="27"/>
      <c r="CD56" s="27"/>
      <c r="CE56" s="71"/>
      <c r="CF56" s="72" t="s">
        <v>133</v>
      </c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4"/>
      <c r="CS56" s="72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4"/>
      <c r="DF56" s="63">
        <f>DF57+DF58+DF59</f>
        <v>0</v>
      </c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5"/>
      <c r="DS56" s="63">
        <f>DS57+DS58+DS59</f>
        <v>0</v>
      </c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5"/>
      <c r="EF56" s="63">
        <f>EF57+EF58+EF59</f>
        <v>0</v>
      </c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5"/>
      <c r="ES56" s="66" t="s">
        <v>42</v>
      </c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8"/>
    </row>
    <row r="57" spans="1:161" ht="21.75" customHeight="1">
      <c r="A57" s="90" t="s">
        <v>134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26" t="s">
        <v>135</v>
      </c>
      <c r="BY57" s="27"/>
      <c r="BZ57" s="27"/>
      <c r="CA57" s="27"/>
      <c r="CB57" s="27"/>
      <c r="CC57" s="27"/>
      <c r="CD57" s="27"/>
      <c r="CE57" s="71"/>
      <c r="CF57" s="72" t="s">
        <v>136</v>
      </c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4"/>
      <c r="CS57" s="72" t="s">
        <v>281</v>
      </c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4"/>
      <c r="DF57" s="63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5"/>
      <c r="DS57" s="63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5"/>
      <c r="EF57" s="63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5"/>
      <c r="ES57" s="66" t="s">
        <v>42</v>
      </c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8"/>
    </row>
    <row r="58" spans="1:161" ht="21.75" customHeight="1">
      <c r="A58" s="90" t="s">
        <v>137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26" t="s">
        <v>138</v>
      </c>
      <c r="BY58" s="27"/>
      <c r="BZ58" s="27"/>
      <c r="CA58" s="27"/>
      <c r="CB58" s="27"/>
      <c r="CC58" s="27"/>
      <c r="CD58" s="27"/>
      <c r="CE58" s="71"/>
      <c r="CF58" s="72" t="s">
        <v>139</v>
      </c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4"/>
      <c r="CS58" s="72" t="s">
        <v>281</v>
      </c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4"/>
      <c r="DF58" s="63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5"/>
      <c r="DS58" s="63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5"/>
      <c r="EF58" s="63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5"/>
      <c r="ES58" s="66" t="s">
        <v>42</v>
      </c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8"/>
    </row>
    <row r="59" spans="1:161" ht="18.75" customHeight="1">
      <c r="A59" s="90" t="s">
        <v>140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26" t="s">
        <v>141</v>
      </c>
      <c r="BY59" s="27"/>
      <c r="BZ59" s="27"/>
      <c r="CA59" s="27"/>
      <c r="CB59" s="27"/>
      <c r="CC59" s="27"/>
      <c r="CD59" s="27"/>
      <c r="CE59" s="71"/>
      <c r="CF59" s="72" t="s">
        <v>142</v>
      </c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4"/>
      <c r="CS59" s="72" t="s">
        <v>281</v>
      </c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4"/>
      <c r="DF59" s="63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5"/>
      <c r="DS59" s="63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5"/>
      <c r="EF59" s="63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5"/>
      <c r="ES59" s="66" t="s">
        <v>42</v>
      </c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8"/>
    </row>
    <row r="60" spans="1:161" ht="10.5" customHeight="1">
      <c r="A60" s="121" t="s">
        <v>143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26" t="s">
        <v>144</v>
      </c>
      <c r="BY60" s="27"/>
      <c r="BZ60" s="27"/>
      <c r="CA60" s="27"/>
      <c r="CB60" s="27"/>
      <c r="CC60" s="27"/>
      <c r="CD60" s="27"/>
      <c r="CE60" s="71"/>
      <c r="CF60" s="72" t="s">
        <v>42</v>
      </c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4"/>
      <c r="CS60" s="72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4"/>
      <c r="DF60" s="63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5"/>
      <c r="DS60" s="63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5"/>
      <c r="EF60" s="63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5"/>
      <c r="ES60" s="66" t="s">
        <v>42</v>
      </c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8"/>
    </row>
    <row r="61" spans="1:161" ht="21.75" customHeight="1">
      <c r="A61" s="90" t="s">
        <v>145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26" t="s">
        <v>146</v>
      </c>
      <c r="BY61" s="27"/>
      <c r="BZ61" s="27"/>
      <c r="CA61" s="27"/>
      <c r="CB61" s="27"/>
      <c r="CC61" s="27"/>
      <c r="CD61" s="27"/>
      <c r="CE61" s="71"/>
      <c r="CF61" s="72" t="s">
        <v>147</v>
      </c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4"/>
      <c r="CS61" s="72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4"/>
      <c r="DF61" s="63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5"/>
      <c r="DS61" s="63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5"/>
      <c r="EF61" s="63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5"/>
      <c r="ES61" s="66" t="s">
        <v>42</v>
      </c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8"/>
    </row>
    <row r="62" spans="1:161" ht="10.5" customHeight="1">
      <c r="A62" s="90" t="s">
        <v>148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26" t="s">
        <v>149</v>
      </c>
      <c r="BY62" s="27"/>
      <c r="BZ62" s="27"/>
      <c r="CA62" s="27"/>
      <c r="CB62" s="27"/>
      <c r="CC62" s="27"/>
      <c r="CD62" s="27"/>
      <c r="CE62" s="71"/>
      <c r="CF62" s="72" t="s">
        <v>150</v>
      </c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4"/>
      <c r="CS62" s="72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4"/>
      <c r="DF62" s="63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5"/>
      <c r="DS62" s="63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5"/>
      <c r="EF62" s="63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5"/>
      <c r="ES62" s="66" t="s">
        <v>42</v>
      </c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8"/>
    </row>
    <row r="63" spans="1:161" ht="21.75" customHeight="1">
      <c r="A63" s="90" t="s">
        <v>151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26" t="s">
        <v>152</v>
      </c>
      <c r="BY63" s="27"/>
      <c r="BZ63" s="27"/>
      <c r="CA63" s="27"/>
      <c r="CB63" s="27"/>
      <c r="CC63" s="27"/>
      <c r="CD63" s="27"/>
      <c r="CE63" s="71"/>
      <c r="CF63" s="72" t="s">
        <v>153</v>
      </c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4"/>
      <c r="CS63" s="72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4"/>
      <c r="DF63" s="63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5"/>
      <c r="DS63" s="63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5"/>
      <c r="EF63" s="63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5"/>
      <c r="ES63" s="66" t="s">
        <v>42</v>
      </c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8"/>
    </row>
    <row r="64" spans="1:161" ht="19.5" customHeight="1">
      <c r="A64" s="121" t="s">
        <v>154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26" t="s">
        <v>155</v>
      </c>
      <c r="BY64" s="27"/>
      <c r="BZ64" s="27"/>
      <c r="CA64" s="27"/>
      <c r="CB64" s="27"/>
      <c r="CC64" s="27"/>
      <c r="CD64" s="27"/>
      <c r="CE64" s="71"/>
      <c r="CF64" s="72" t="s">
        <v>42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4"/>
      <c r="CS64" s="72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4"/>
      <c r="DF64" s="63">
        <f>DF65</f>
        <v>0</v>
      </c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5"/>
      <c r="DS64" s="63">
        <f>DS65</f>
        <v>0</v>
      </c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5"/>
      <c r="EF64" s="63">
        <f>EF65</f>
        <v>0</v>
      </c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5"/>
      <c r="ES64" s="66" t="s">
        <v>42</v>
      </c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8"/>
    </row>
    <row r="65" spans="1:161" ht="21.75" customHeight="1">
      <c r="A65" s="90" t="s">
        <v>156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26" t="s">
        <v>157</v>
      </c>
      <c r="BY65" s="27"/>
      <c r="BZ65" s="27"/>
      <c r="CA65" s="27"/>
      <c r="CB65" s="27"/>
      <c r="CC65" s="27"/>
      <c r="CD65" s="27"/>
      <c r="CE65" s="71"/>
      <c r="CF65" s="72" t="s">
        <v>158</v>
      </c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4"/>
      <c r="CS65" s="72" t="s">
        <v>282</v>
      </c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4"/>
      <c r="DF65" s="63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5"/>
      <c r="DS65" s="63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5"/>
      <c r="EF65" s="63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5"/>
      <c r="ES65" s="66" t="s">
        <v>42</v>
      </c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8"/>
    </row>
    <row r="66" spans="1:161" ht="12.75" customHeight="1">
      <c r="A66" s="121" t="s">
        <v>159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26" t="s">
        <v>160</v>
      </c>
      <c r="BY66" s="27"/>
      <c r="BZ66" s="27"/>
      <c r="CA66" s="27"/>
      <c r="CB66" s="27"/>
      <c r="CC66" s="27"/>
      <c r="CD66" s="27"/>
      <c r="CE66" s="71"/>
      <c r="CF66" s="72" t="s">
        <v>42</v>
      </c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4"/>
      <c r="CS66" s="72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4"/>
      <c r="DF66" s="63">
        <f>DF67+DF68+DF69+DF70</f>
        <v>2537839.74</v>
      </c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5"/>
      <c r="DS66" s="63">
        <f>DS67+DS68+DS69+DS70</f>
        <v>2537839.74</v>
      </c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5"/>
      <c r="EF66" s="63">
        <f>EF67+EF68+EF69+EF70</f>
        <v>2364684</v>
      </c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5"/>
      <c r="ES66" s="66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8"/>
    </row>
    <row r="67" spans="1:161" ht="21.75" customHeight="1">
      <c r="A67" s="90" t="s">
        <v>161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26" t="s">
        <v>162</v>
      </c>
      <c r="BY67" s="27"/>
      <c r="BZ67" s="27"/>
      <c r="CA67" s="27"/>
      <c r="CB67" s="27"/>
      <c r="CC67" s="27"/>
      <c r="CD67" s="27"/>
      <c r="CE67" s="71"/>
      <c r="CF67" s="72" t="s">
        <v>163</v>
      </c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4"/>
      <c r="CS67" s="72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4"/>
      <c r="DF67" s="63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5"/>
      <c r="DS67" s="63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5"/>
      <c r="EF67" s="63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5"/>
      <c r="ES67" s="66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8"/>
    </row>
    <row r="68" spans="1:161" ht="18.75" customHeight="1" thickBot="1">
      <c r="A68" s="90" t="s">
        <v>164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115" t="s">
        <v>165</v>
      </c>
      <c r="BY68" s="116"/>
      <c r="BZ68" s="116"/>
      <c r="CA68" s="116"/>
      <c r="CB68" s="116"/>
      <c r="CC68" s="116"/>
      <c r="CD68" s="116"/>
      <c r="CE68" s="117"/>
      <c r="CF68" s="118" t="s">
        <v>166</v>
      </c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20"/>
      <c r="CS68" s="118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20"/>
      <c r="DF68" s="101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3"/>
      <c r="DS68" s="101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3"/>
      <c r="EF68" s="101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3"/>
      <c r="ES68" s="35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104"/>
    </row>
    <row r="69" spans="1:161" ht="21.75" customHeight="1">
      <c r="A69" s="90" t="s">
        <v>167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29" t="s">
        <v>168</v>
      </c>
      <c r="BY69" s="30"/>
      <c r="BZ69" s="30"/>
      <c r="CA69" s="30"/>
      <c r="CB69" s="30"/>
      <c r="CC69" s="30"/>
      <c r="CD69" s="30"/>
      <c r="CE69" s="105"/>
      <c r="CF69" s="106" t="s">
        <v>169</v>
      </c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8"/>
      <c r="CS69" s="106" t="s">
        <v>283</v>
      </c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8"/>
      <c r="DF69" s="109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1"/>
      <c r="DS69" s="109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1"/>
      <c r="EF69" s="109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1"/>
      <c r="ES69" s="112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4"/>
    </row>
    <row r="70" spans="1:161" ht="11.25" customHeight="1">
      <c r="A70" s="98" t="s">
        <v>170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100"/>
      <c r="BX70" s="94" t="s">
        <v>171</v>
      </c>
      <c r="BY70" s="95"/>
      <c r="BZ70" s="95"/>
      <c r="CA70" s="95"/>
      <c r="CB70" s="95"/>
      <c r="CC70" s="95"/>
      <c r="CD70" s="95"/>
      <c r="CE70" s="96"/>
      <c r="CF70" s="87" t="s">
        <v>172</v>
      </c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9"/>
      <c r="CS70" s="87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9"/>
      <c r="DF70" s="84">
        <f>DF72+DF73+DF74+DF75+DF76+DF77+DF78+DF79+DF80+DF81+DF82+DF83+DF84</f>
        <v>2537839.74</v>
      </c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6"/>
      <c r="DS70" s="84">
        <f>DS72+DS73+DS74+DS75+DS76+DS77+DS78+DS79+DS80+DS81+DS82+DS83+DS84</f>
        <v>2537839.74</v>
      </c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6"/>
      <c r="EF70" s="84">
        <f>EF72+EF73+EF74+EF75+EF76+EF77+EF78+EF79+EF80+EF81+EF82+EF83+EF84</f>
        <v>2364684</v>
      </c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6"/>
      <c r="ES70" s="84">
        <f>ES72+ES73+ES74+ES75+ES76+ES77+ES78+ES79+ES80+ES81+ES82+ES83+ES84</f>
        <v>0</v>
      </c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6"/>
    </row>
    <row r="71" spans="1:161" ht="11.25" customHeight="1">
      <c r="A71" s="97" t="s">
        <v>173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4"/>
      <c r="BY71" s="95"/>
      <c r="BZ71" s="95"/>
      <c r="CA71" s="95"/>
      <c r="CB71" s="95"/>
      <c r="CC71" s="95"/>
      <c r="CD71" s="95"/>
      <c r="CE71" s="96"/>
      <c r="CF71" s="87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9"/>
      <c r="CS71" s="87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9"/>
      <c r="DF71" s="87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9"/>
      <c r="DS71" s="87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9"/>
      <c r="EF71" s="87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9"/>
      <c r="ES71" s="87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9"/>
    </row>
    <row r="72" spans="1:161" ht="11.25" customHeight="1">
      <c r="A72" s="92" t="s">
        <v>284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3"/>
      <c r="BX72" s="94" t="s">
        <v>313</v>
      </c>
      <c r="BY72" s="95"/>
      <c r="BZ72" s="95"/>
      <c r="CA72" s="95"/>
      <c r="CB72" s="95"/>
      <c r="CC72" s="95"/>
      <c r="CD72" s="95"/>
      <c r="CE72" s="96"/>
      <c r="CF72" s="87" t="s">
        <v>172</v>
      </c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9"/>
      <c r="CS72" s="87" t="s">
        <v>293</v>
      </c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9"/>
      <c r="DF72" s="84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6"/>
      <c r="DS72" s="84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6"/>
      <c r="EF72" s="84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6"/>
      <c r="ES72" s="84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6"/>
    </row>
    <row r="73" spans="1:161" ht="11.25" customHeight="1">
      <c r="A73" s="92" t="s">
        <v>285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3"/>
      <c r="BX73" s="94" t="s">
        <v>314</v>
      </c>
      <c r="BY73" s="95"/>
      <c r="BZ73" s="95"/>
      <c r="CA73" s="95"/>
      <c r="CB73" s="95"/>
      <c r="CC73" s="95"/>
      <c r="CD73" s="95"/>
      <c r="CE73" s="96"/>
      <c r="CF73" s="87" t="s">
        <v>172</v>
      </c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9"/>
      <c r="CS73" s="87" t="s">
        <v>294</v>
      </c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9"/>
      <c r="DF73" s="84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6"/>
      <c r="DS73" s="84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6"/>
      <c r="EF73" s="84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6"/>
      <c r="ES73" s="84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6"/>
    </row>
    <row r="74" spans="1:161" ht="11.25" customHeight="1">
      <c r="A74" s="92" t="s">
        <v>286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3"/>
      <c r="BX74" s="94" t="s">
        <v>315</v>
      </c>
      <c r="BY74" s="95"/>
      <c r="BZ74" s="95"/>
      <c r="CA74" s="95"/>
      <c r="CB74" s="95"/>
      <c r="CC74" s="95"/>
      <c r="CD74" s="95"/>
      <c r="CE74" s="96"/>
      <c r="CF74" s="87" t="s">
        <v>172</v>
      </c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9"/>
      <c r="CS74" s="87" t="s">
        <v>295</v>
      </c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9"/>
      <c r="DF74" s="84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6"/>
      <c r="DS74" s="84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6"/>
      <c r="EF74" s="84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6"/>
      <c r="ES74" s="84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6"/>
    </row>
    <row r="75" spans="1:161" ht="11.25" customHeight="1">
      <c r="A75" s="92" t="s">
        <v>287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3"/>
      <c r="BX75" s="94" t="s">
        <v>316</v>
      </c>
      <c r="BY75" s="95"/>
      <c r="BZ75" s="95"/>
      <c r="CA75" s="95"/>
      <c r="CB75" s="95"/>
      <c r="CC75" s="95"/>
      <c r="CD75" s="95"/>
      <c r="CE75" s="96"/>
      <c r="CF75" s="87" t="s">
        <v>172</v>
      </c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9"/>
      <c r="CS75" s="87" t="s">
        <v>283</v>
      </c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9"/>
      <c r="DF75" s="84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6"/>
      <c r="DS75" s="84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6"/>
      <c r="EF75" s="84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6"/>
      <c r="ES75" s="84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6"/>
    </row>
    <row r="76" spans="1:161" ht="11.25" customHeight="1">
      <c r="A76" s="92" t="s">
        <v>288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3"/>
      <c r="BX76" s="94" t="s">
        <v>317</v>
      </c>
      <c r="BY76" s="95"/>
      <c r="BZ76" s="95"/>
      <c r="CA76" s="95"/>
      <c r="CB76" s="95"/>
      <c r="CC76" s="95"/>
      <c r="CD76" s="95"/>
      <c r="CE76" s="96"/>
      <c r="CF76" s="87" t="s">
        <v>172</v>
      </c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9"/>
      <c r="CS76" s="87" t="s">
        <v>296</v>
      </c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9"/>
      <c r="DF76" s="84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6"/>
      <c r="DS76" s="84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6"/>
      <c r="EF76" s="84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6"/>
      <c r="ES76" s="84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6"/>
    </row>
    <row r="77" spans="1:161" ht="11.25" customHeight="1">
      <c r="A77" s="92" t="s">
        <v>298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3"/>
      <c r="BX77" s="94" t="s">
        <v>318</v>
      </c>
      <c r="BY77" s="95"/>
      <c r="BZ77" s="95"/>
      <c r="CA77" s="95"/>
      <c r="CB77" s="95"/>
      <c r="CC77" s="95"/>
      <c r="CD77" s="95"/>
      <c r="CE77" s="96"/>
      <c r="CF77" s="87" t="s">
        <v>172</v>
      </c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9"/>
      <c r="CS77" s="87" t="s">
        <v>297</v>
      </c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9"/>
      <c r="DF77" s="84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6"/>
      <c r="DS77" s="84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6"/>
      <c r="EF77" s="84"/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6"/>
      <c r="ES77" s="84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6"/>
    </row>
    <row r="78" spans="1:161" ht="11.25" customHeight="1">
      <c r="A78" s="92" t="s">
        <v>299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3"/>
      <c r="BX78" s="94" t="s">
        <v>319</v>
      </c>
      <c r="BY78" s="95"/>
      <c r="BZ78" s="95"/>
      <c r="CA78" s="95"/>
      <c r="CB78" s="95"/>
      <c r="CC78" s="95"/>
      <c r="CD78" s="95"/>
      <c r="CE78" s="96"/>
      <c r="CF78" s="87" t="s">
        <v>172</v>
      </c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9"/>
      <c r="CS78" s="87" t="s">
        <v>301</v>
      </c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9"/>
      <c r="DF78" s="84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6"/>
      <c r="DS78" s="84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6"/>
      <c r="EF78" s="84"/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6"/>
      <c r="ES78" s="84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6"/>
    </row>
    <row r="79" spans="1:161" ht="11.25" customHeight="1">
      <c r="A79" s="92" t="s">
        <v>300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3"/>
      <c r="BX79" s="94" t="s">
        <v>320</v>
      </c>
      <c r="BY79" s="95"/>
      <c r="BZ79" s="95"/>
      <c r="CA79" s="95"/>
      <c r="CB79" s="95"/>
      <c r="CC79" s="95"/>
      <c r="CD79" s="95"/>
      <c r="CE79" s="96"/>
      <c r="CF79" s="87" t="s">
        <v>172</v>
      </c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9"/>
      <c r="CS79" s="87" t="s">
        <v>302</v>
      </c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9"/>
      <c r="DF79" s="84">
        <f>1972004+173155.74+392680</f>
        <v>2537839.74</v>
      </c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6"/>
      <c r="DS79" s="84">
        <f>1972004+173155.74+392680</f>
        <v>2537839.74</v>
      </c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6"/>
      <c r="EF79" s="84">
        <f>1972004+392680</f>
        <v>2364684</v>
      </c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6"/>
      <c r="ES79" s="84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6"/>
    </row>
    <row r="80" spans="1:161" ht="11.25" customHeight="1">
      <c r="A80" s="92" t="s">
        <v>304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3"/>
      <c r="BX80" s="94" t="s">
        <v>321</v>
      </c>
      <c r="BY80" s="95"/>
      <c r="BZ80" s="95"/>
      <c r="CA80" s="95"/>
      <c r="CB80" s="95"/>
      <c r="CC80" s="95"/>
      <c r="CD80" s="95"/>
      <c r="CE80" s="96"/>
      <c r="CF80" s="87" t="s">
        <v>172</v>
      </c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9"/>
      <c r="CS80" s="87" t="s">
        <v>303</v>
      </c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9"/>
      <c r="DF80" s="84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6"/>
      <c r="DS80" s="84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EE80" s="86"/>
      <c r="EF80" s="84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6"/>
      <c r="ES80" s="84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5"/>
      <c r="FE80" s="86"/>
    </row>
    <row r="81" spans="1:161" ht="11.25" customHeight="1">
      <c r="A81" s="92" t="s">
        <v>308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3"/>
      <c r="BX81" s="94" t="s">
        <v>322</v>
      </c>
      <c r="BY81" s="95"/>
      <c r="BZ81" s="95"/>
      <c r="CA81" s="95"/>
      <c r="CB81" s="95"/>
      <c r="CC81" s="95"/>
      <c r="CD81" s="95"/>
      <c r="CE81" s="96"/>
      <c r="CF81" s="87" t="s">
        <v>172</v>
      </c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9"/>
      <c r="CS81" s="87" t="s">
        <v>305</v>
      </c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9"/>
      <c r="DF81" s="84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6"/>
      <c r="DS81" s="84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6"/>
      <c r="EF81" s="84"/>
      <c r="EG81" s="85"/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6"/>
      <c r="ES81" s="84"/>
      <c r="ET81" s="85"/>
      <c r="EU81" s="85"/>
      <c r="EV81" s="85"/>
      <c r="EW81" s="85"/>
      <c r="EX81" s="85"/>
      <c r="EY81" s="85"/>
      <c r="EZ81" s="85"/>
      <c r="FA81" s="85"/>
      <c r="FB81" s="85"/>
      <c r="FC81" s="85"/>
      <c r="FD81" s="85"/>
      <c r="FE81" s="86"/>
    </row>
    <row r="82" spans="1:161" ht="11.25" customHeight="1">
      <c r="A82" s="92" t="s">
        <v>309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3"/>
      <c r="BX82" s="94" t="s">
        <v>323</v>
      </c>
      <c r="BY82" s="95"/>
      <c r="BZ82" s="95"/>
      <c r="CA82" s="95"/>
      <c r="CB82" s="95"/>
      <c r="CC82" s="95"/>
      <c r="CD82" s="95"/>
      <c r="CE82" s="96"/>
      <c r="CF82" s="87" t="s">
        <v>172</v>
      </c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9"/>
      <c r="CS82" s="87" t="s">
        <v>306</v>
      </c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9"/>
      <c r="DF82" s="84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6"/>
      <c r="DS82" s="84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6"/>
      <c r="EF82" s="84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6"/>
      <c r="ES82" s="84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6"/>
    </row>
    <row r="83" spans="1:161" ht="11.25" customHeight="1">
      <c r="A83" s="92" t="s">
        <v>310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3"/>
      <c r="BX83" s="94" t="s">
        <v>324</v>
      </c>
      <c r="BY83" s="95"/>
      <c r="BZ83" s="95"/>
      <c r="CA83" s="95"/>
      <c r="CB83" s="95"/>
      <c r="CC83" s="95"/>
      <c r="CD83" s="95"/>
      <c r="CE83" s="96"/>
      <c r="CF83" s="87" t="s">
        <v>172</v>
      </c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9"/>
      <c r="CS83" s="87" t="s">
        <v>307</v>
      </c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9"/>
      <c r="DF83" s="84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6"/>
      <c r="DS83" s="84"/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6"/>
      <c r="EF83" s="84"/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6"/>
      <c r="ES83" s="84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6"/>
    </row>
    <row r="84" spans="1:161" ht="11.25" customHeight="1">
      <c r="A84" s="92" t="s">
        <v>312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3"/>
      <c r="BX84" s="94" t="s">
        <v>325</v>
      </c>
      <c r="BY84" s="95"/>
      <c r="BZ84" s="95"/>
      <c r="CA84" s="95"/>
      <c r="CB84" s="95"/>
      <c r="CC84" s="95"/>
      <c r="CD84" s="95"/>
      <c r="CE84" s="96"/>
      <c r="CF84" s="87" t="s">
        <v>172</v>
      </c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9"/>
      <c r="CS84" s="87" t="s">
        <v>311</v>
      </c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9"/>
      <c r="DF84" s="84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6"/>
      <c r="DS84" s="84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5"/>
      <c r="EE84" s="86"/>
      <c r="EF84" s="84"/>
      <c r="EG84" s="85"/>
      <c r="EH84" s="85"/>
      <c r="EI84" s="85"/>
      <c r="EJ84" s="85"/>
      <c r="EK84" s="85"/>
      <c r="EL84" s="85"/>
      <c r="EM84" s="85"/>
      <c r="EN84" s="85"/>
      <c r="EO84" s="85"/>
      <c r="EP84" s="85"/>
      <c r="EQ84" s="85"/>
      <c r="ER84" s="86"/>
      <c r="ES84" s="84"/>
      <c r="ET84" s="85"/>
      <c r="EU84" s="85"/>
      <c r="EV84" s="85"/>
      <c r="EW84" s="85"/>
      <c r="EX84" s="85"/>
      <c r="EY84" s="85"/>
      <c r="EZ84" s="85"/>
      <c r="FA84" s="85"/>
      <c r="FB84" s="85"/>
      <c r="FC84" s="85"/>
      <c r="FD84" s="85"/>
      <c r="FE84" s="86"/>
    </row>
    <row r="85" spans="1:161" ht="11.25" customHeight="1">
      <c r="A85" s="90" t="s">
        <v>174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26" t="s">
        <v>175</v>
      </c>
      <c r="BY85" s="27"/>
      <c r="BZ85" s="27"/>
      <c r="CA85" s="27"/>
      <c r="CB85" s="27"/>
      <c r="CC85" s="27"/>
      <c r="CD85" s="27"/>
      <c r="CE85" s="71"/>
      <c r="CF85" s="72" t="s">
        <v>176</v>
      </c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4"/>
      <c r="CS85" s="72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4"/>
      <c r="DF85" s="63">
        <f>DF86+DF87</f>
        <v>0</v>
      </c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5"/>
      <c r="DS85" s="63">
        <f>DS86+DS87</f>
        <v>0</v>
      </c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5"/>
      <c r="EF85" s="63">
        <f>EF86+EF87</f>
        <v>0</v>
      </c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5"/>
      <c r="ES85" s="63">
        <f>ES86+ES87</f>
        <v>0</v>
      </c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5"/>
    </row>
    <row r="86" spans="1:161" ht="21.75" customHeight="1">
      <c r="A86" s="82" t="s">
        <v>177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26" t="s">
        <v>178</v>
      </c>
      <c r="BY86" s="27"/>
      <c r="BZ86" s="27"/>
      <c r="CA86" s="27"/>
      <c r="CB86" s="27"/>
      <c r="CC86" s="27"/>
      <c r="CD86" s="27"/>
      <c r="CE86" s="71"/>
      <c r="CF86" s="72" t="s">
        <v>179</v>
      </c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4"/>
      <c r="CS86" s="72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4"/>
      <c r="DF86" s="63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5"/>
      <c r="DS86" s="63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5"/>
      <c r="EF86" s="63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5"/>
      <c r="ES86" s="66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8"/>
    </row>
    <row r="87" spans="1:161" ht="22.5" customHeight="1">
      <c r="A87" s="82" t="s">
        <v>180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26" t="s">
        <v>181</v>
      </c>
      <c r="BY87" s="27"/>
      <c r="BZ87" s="27"/>
      <c r="CA87" s="27"/>
      <c r="CB87" s="27"/>
      <c r="CC87" s="27"/>
      <c r="CD87" s="27"/>
      <c r="CE87" s="71"/>
      <c r="CF87" s="72" t="s">
        <v>182</v>
      </c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4"/>
      <c r="CS87" s="72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4"/>
      <c r="DF87" s="63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5"/>
      <c r="DS87" s="63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5"/>
      <c r="EF87" s="63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5"/>
      <c r="ES87" s="66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8"/>
    </row>
    <row r="88" spans="1:161" ht="12.75" customHeight="1">
      <c r="A88" s="75" t="s">
        <v>183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6" t="s">
        <v>184</v>
      </c>
      <c r="BY88" s="77"/>
      <c r="BZ88" s="77"/>
      <c r="CA88" s="77"/>
      <c r="CB88" s="77"/>
      <c r="CC88" s="77"/>
      <c r="CD88" s="77"/>
      <c r="CE88" s="78"/>
      <c r="CF88" s="79" t="s">
        <v>185</v>
      </c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1"/>
      <c r="CS88" s="72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4"/>
      <c r="DF88" s="63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5"/>
      <c r="DS88" s="63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5"/>
      <c r="EF88" s="63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5"/>
      <c r="ES88" s="66" t="s">
        <v>42</v>
      </c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8"/>
    </row>
    <row r="89" spans="1:161" ht="22.5" customHeight="1">
      <c r="A89" s="69" t="s">
        <v>186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26" t="s">
        <v>187</v>
      </c>
      <c r="BY89" s="27"/>
      <c r="BZ89" s="27"/>
      <c r="CA89" s="27"/>
      <c r="CB89" s="27"/>
      <c r="CC89" s="27"/>
      <c r="CD89" s="27"/>
      <c r="CE89" s="71"/>
      <c r="CF89" s="72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4"/>
      <c r="CS89" s="72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4"/>
      <c r="DF89" s="63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5"/>
      <c r="DS89" s="63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5"/>
      <c r="EF89" s="63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5"/>
      <c r="ES89" s="66" t="s">
        <v>42</v>
      </c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8"/>
    </row>
    <row r="90" spans="1:161" ht="12.75" customHeight="1">
      <c r="A90" s="69" t="s">
        <v>188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26" t="s">
        <v>189</v>
      </c>
      <c r="BY90" s="27"/>
      <c r="BZ90" s="27"/>
      <c r="CA90" s="27"/>
      <c r="CB90" s="27"/>
      <c r="CC90" s="27"/>
      <c r="CD90" s="27"/>
      <c r="CE90" s="71"/>
      <c r="CF90" s="72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4"/>
      <c r="CS90" s="72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4"/>
      <c r="DF90" s="63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5"/>
      <c r="DS90" s="63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5"/>
      <c r="EF90" s="63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5"/>
      <c r="ES90" s="66" t="s">
        <v>42</v>
      </c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8"/>
    </row>
    <row r="91" spans="1:161" ht="12.75" customHeight="1">
      <c r="A91" s="69" t="s">
        <v>191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26" t="s">
        <v>190</v>
      </c>
      <c r="BY91" s="27"/>
      <c r="BZ91" s="27"/>
      <c r="CA91" s="27"/>
      <c r="CB91" s="27"/>
      <c r="CC91" s="27"/>
      <c r="CD91" s="27"/>
      <c r="CE91" s="71"/>
      <c r="CF91" s="72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4"/>
      <c r="CS91" s="72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4"/>
      <c r="DF91" s="63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5"/>
      <c r="DS91" s="63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5"/>
      <c r="EF91" s="63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5"/>
      <c r="ES91" s="66" t="s">
        <v>42</v>
      </c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8"/>
    </row>
    <row r="92" spans="1:161" ht="12.75" customHeight="1">
      <c r="A92" s="75" t="s">
        <v>192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6" t="s">
        <v>193</v>
      </c>
      <c r="BY92" s="77"/>
      <c r="BZ92" s="77"/>
      <c r="CA92" s="77"/>
      <c r="CB92" s="77"/>
      <c r="CC92" s="77"/>
      <c r="CD92" s="77"/>
      <c r="CE92" s="78"/>
      <c r="CF92" s="79" t="s">
        <v>42</v>
      </c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1"/>
      <c r="CS92" s="72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4"/>
      <c r="DF92" s="63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5"/>
      <c r="DS92" s="63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5"/>
      <c r="EF92" s="63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5"/>
      <c r="ES92" s="66" t="s">
        <v>42</v>
      </c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8"/>
    </row>
    <row r="93" spans="1:161" ht="15.75" customHeight="1">
      <c r="A93" s="69" t="s">
        <v>194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26" t="s">
        <v>195</v>
      </c>
      <c r="BY93" s="27"/>
      <c r="BZ93" s="27"/>
      <c r="CA93" s="27"/>
      <c r="CB93" s="27"/>
      <c r="CC93" s="27"/>
      <c r="CD93" s="27"/>
      <c r="CE93" s="71"/>
      <c r="CF93" s="72" t="s">
        <v>196</v>
      </c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4"/>
      <c r="CS93" s="72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4"/>
      <c r="DF93" s="63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5"/>
      <c r="DS93" s="63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5"/>
      <c r="EF93" s="63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5"/>
      <c r="ES93" s="66" t="s">
        <v>42</v>
      </c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8"/>
    </row>
    <row r="94" ht="3" customHeight="1"/>
    <row r="95" ht="3" customHeight="1"/>
  </sheetData>
  <sheetProtection/>
  <mergeCells count="689">
    <mergeCell ref="EF93:ER93"/>
    <mergeCell ref="ES93:FE93"/>
    <mergeCell ref="A2:FE2"/>
    <mergeCell ref="A93:BW93"/>
    <mergeCell ref="BX93:CE93"/>
    <mergeCell ref="CF93:CR93"/>
    <mergeCell ref="CS93:DE93"/>
    <mergeCell ref="DF93:DR93"/>
    <mergeCell ref="DS93:EE93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1:BW91"/>
    <mergeCell ref="BX91:CE91"/>
    <mergeCell ref="CF91:CR91"/>
    <mergeCell ref="CS91:DE91"/>
    <mergeCell ref="DF91:DR91"/>
    <mergeCell ref="DS91:EE91"/>
    <mergeCell ref="EF89:ER89"/>
    <mergeCell ref="BX89:CE89"/>
    <mergeCell ref="CF89:CR89"/>
    <mergeCell ref="CS89:DE89"/>
    <mergeCell ref="DF89:D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89:BW89"/>
    <mergeCell ref="DS89:EE89"/>
    <mergeCell ref="EF87:ER87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A87:BW87"/>
    <mergeCell ref="BX87:CE87"/>
    <mergeCell ref="CF87:CR87"/>
    <mergeCell ref="CS87:DE87"/>
    <mergeCell ref="DF87:DR87"/>
    <mergeCell ref="DS87:EE87"/>
    <mergeCell ref="EF85:ER85"/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A85:BW85"/>
    <mergeCell ref="BX85:CE85"/>
    <mergeCell ref="CF85:CR85"/>
    <mergeCell ref="CS85:DE85"/>
    <mergeCell ref="DF85:DR85"/>
    <mergeCell ref="DS85:EE85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3:BW83"/>
    <mergeCell ref="BX83:CE83"/>
    <mergeCell ref="CF83:CR83"/>
    <mergeCell ref="CS83:DE83"/>
    <mergeCell ref="DF83:DR83"/>
    <mergeCell ref="DS83:EE83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1:BW81"/>
    <mergeCell ref="BX81:CE81"/>
    <mergeCell ref="CF81:CR81"/>
    <mergeCell ref="CS81:DE81"/>
    <mergeCell ref="DF81:DR81"/>
    <mergeCell ref="DS81:EE81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79:BW79"/>
    <mergeCell ref="BX79:CE79"/>
    <mergeCell ref="CF79:CR79"/>
    <mergeCell ref="CS79:DE79"/>
    <mergeCell ref="DF79:DR79"/>
    <mergeCell ref="DS79:EE79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7:BW77"/>
    <mergeCell ref="BX77:CE77"/>
    <mergeCell ref="CF77:CR77"/>
    <mergeCell ref="CS77:DE77"/>
    <mergeCell ref="DF77:DR77"/>
    <mergeCell ref="DS77:EE77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5:BW75"/>
    <mergeCell ref="BX75:CE75"/>
    <mergeCell ref="CF75:CR75"/>
    <mergeCell ref="CS75:DE75"/>
    <mergeCell ref="DF75:DR75"/>
    <mergeCell ref="DS75:EE75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3:BW73"/>
    <mergeCell ref="BX73:CE73"/>
    <mergeCell ref="CF73:CR73"/>
    <mergeCell ref="CS73:DE73"/>
    <mergeCell ref="DF73:DR73"/>
    <mergeCell ref="DS73:EE73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1:BW71"/>
    <mergeCell ref="BX71:CE71"/>
    <mergeCell ref="CF71:CR71"/>
    <mergeCell ref="CS71:DE71"/>
    <mergeCell ref="DF71:DR71"/>
    <mergeCell ref="DS71:EE71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69:BW69"/>
    <mergeCell ref="BX69:CE69"/>
    <mergeCell ref="CF69:CR69"/>
    <mergeCell ref="CS69:DE69"/>
    <mergeCell ref="DF69:DR69"/>
    <mergeCell ref="DS69:EE69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7:BW67"/>
    <mergeCell ref="BX67:CE67"/>
    <mergeCell ref="CF67:CR67"/>
    <mergeCell ref="CS67:DE67"/>
    <mergeCell ref="DF67:DR67"/>
    <mergeCell ref="DS67:EE67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5:BW65"/>
    <mergeCell ref="BX65:CE65"/>
    <mergeCell ref="CF65:CR65"/>
    <mergeCell ref="CS65:DE65"/>
    <mergeCell ref="DF65:DR65"/>
    <mergeCell ref="DS65:EE65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3:BW63"/>
    <mergeCell ref="BX63:CE63"/>
    <mergeCell ref="CF63:CR63"/>
    <mergeCell ref="CS63:DE63"/>
    <mergeCell ref="DF63:DR63"/>
    <mergeCell ref="DS63:EE63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1:BW61"/>
    <mergeCell ref="BX61:CE61"/>
    <mergeCell ref="CF61:CR61"/>
    <mergeCell ref="CS61:DE61"/>
    <mergeCell ref="DF61:DR61"/>
    <mergeCell ref="DS61:EE61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59:BW59"/>
    <mergeCell ref="BX59:CE59"/>
    <mergeCell ref="CF59:CR59"/>
    <mergeCell ref="CS59:DE59"/>
    <mergeCell ref="DF59:DR59"/>
    <mergeCell ref="DS59:EE59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7:BW57"/>
    <mergeCell ref="BX57:CE57"/>
    <mergeCell ref="CF57:CR57"/>
    <mergeCell ref="CS57:DE57"/>
    <mergeCell ref="DF57:DR57"/>
    <mergeCell ref="DS57:EE57"/>
    <mergeCell ref="EF55:ER55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5:BW55"/>
    <mergeCell ref="BX55:CE55"/>
    <mergeCell ref="CF55:CR55"/>
    <mergeCell ref="CS55:DE55"/>
    <mergeCell ref="DF55:DR55"/>
    <mergeCell ref="DS55:EE55"/>
    <mergeCell ref="EF53:ER53"/>
    <mergeCell ref="ES53:F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A53:BW53"/>
    <mergeCell ref="BX53:CE53"/>
    <mergeCell ref="CF53:CR53"/>
    <mergeCell ref="CS53:DE53"/>
    <mergeCell ref="DF53:DR53"/>
    <mergeCell ref="DS53:EE53"/>
    <mergeCell ref="EF51:ER51"/>
    <mergeCell ref="ES51:FE51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A51:BW51"/>
    <mergeCell ref="BX51:CE51"/>
    <mergeCell ref="CF51:CR51"/>
    <mergeCell ref="CS51:DE51"/>
    <mergeCell ref="DF51:DR51"/>
    <mergeCell ref="DS51:EE51"/>
    <mergeCell ref="EF49:ER49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A49:BW49"/>
    <mergeCell ref="BX49:CE49"/>
    <mergeCell ref="CF49:CR49"/>
    <mergeCell ref="CS49:DE49"/>
    <mergeCell ref="DF49:DR49"/>
    <mergeCell ref="DS49:EE49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7:BW47"/>
    <mergeCell ref="BX47:CE47"/>
    <mergeCell ref="CF47:CR47"/>
    <mergeCell ref="CS47:DE47"/>
    <mergeCell ref="DF47:DR47"/>
    <mergeCell ref="DS47:EE47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5:BW45"/>
    <mergeCell ref="BX45:CE45"/>
    <mergeCell ref="CF45:CR45"/>
    <mergeCell ref="CS45:DE45"/>
    <mergeCell ref="DF45:DR45"/>
    <mergeCell ref="DS45:EE45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3:BW43"/>
    <mergeCell ref="BX43:CE43"/>
    <mergeCell ref="CF43:CR43"/>
    <mergeCell ref="CS43:DE43"/>
    <mergeCell ref="DF43:DR43"/>
    <mergeCell ref="DS43:EE43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1:BW41"/>
    <mergeCell ref="BX41:CE41"/>
    <mergeCell ref="CF41:CR41"/>
    <mergeCell ref="CS41:DE41"/>
    <mergeCell ref="DF41:DR41"/>
    <mergeCell ref="DS41:EE41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39:BW39"/>
    <mergeCell ref="BX39:CE39"/>
    <mergeCell ref="CF39:CR39"/>
    <mergeCell ref="CS39:DE39"/>
    <mergeCell ref="DF39:DR39"/>
    <mergeCell ref="DS39:EE39"/>
    <mergeCell ref="EF37:ER37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7:BW37"/>
    <mergeCell ref="BX37:CE37"/>
    <mergeCell ref="CF37:CR37"/>
    <mergeCell ref="CS37:DE37"/>
    <mergeCell ref="DF37:DR37"/>
    <mergeCell ref="DS37:EE37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5:BW35"/>
    <mergeCell ref="BX35:CE35"/>
    <mergeCell ref="CF35:CR35"/>
    <mergeCell ref="CS35:DE35"/>
    <mergeCell ref="DF35:DR35"/>
    <mergeCell ref="DS35:EE35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3:BW33"/>
    <mergeCell ref="BX33:CE33"/>
    <mergeCell ref="CF33:CR33"/>
    <mergeCell ref="CS33:DE33"/>
    <mergeCell ref="DF33:DR33"/>
    <mergeCell ref="DS33:EE33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A29:BW29"/>
    <mergeCell ref="BX29:CE30"/>
    <mergeCell ref="CF29:CR30"/>
    <mergeCell ref="CS29:DE30"/>
    <mergeCell ref="DF29:DR30"/>
    <mergeCell ref="DS29:EE30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A25:BW25"/>
    <mergeCell ref="A26:BW26"/>
    <mergeCell ref="BX26:CE26"/>
    <mergeCell ref="CF26:CR26"/>
    <mergeCell ref="CS26:DE26"/>
    <mergeCell ref="DF26:DR26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3:BW23"/>
    <mergeCell ref="BX23:CE23"/>
    <mergeCell ref="CF23:CR23"/>
    <mergeCell ref="CS23:DE23"/>
    <mergeCell ref="DF23:DR23"/>
    <mergeCell ref="DS23:EE23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A18:BW18"/>
    <mergeCell ref="BX18:CE19"/>
    <mergeCell ref="CF18:CR19"/>
    <mergeCell ref="CS18:DE19"/>
    <mergeCell ref="DF18:DR19"/>
    <mergeCell ref="DS18:EE19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6:BW16"/>
    <mergeCell ref="BX16:CE16"/>
    <mergeCell ref="CF16:CR16"/>
    <mergeCell ref="CS16:DE16"/>
    <mergeCell ref="DF16:DR16"/>
    <mergeCell ref="DS16:EE16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A12:BW12"/>
    <mergeCell ref="A13:BW13"/>
    <mergeCell ref="BX13:CE13"/>
    <mergeCell ref="CF13:CR13"/>
    <mergeCell ref="CS13:DE13"/>
    <mergeCell ref="DF13:DR13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0:BW10"/>
    <mergeCell ref="BX10:CE10"/>
    <mergeCell ref="CF10:CR10"/>
    <mergeCell ref="CS10:DE10"/>
    <mergeCell ref="DF10:DR10"/>
    <mergeCell ref="DS10:EE10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8:BW8"/>
    <mergeCell ref="BX8:CE8"/>
    <mergeCell ref="CF8:CR8"/>
    <mergeCell ref="CS8:DE8"/>
    <mergeCell ref="DF8:DR8"/>
    <mergeCell ref="DS8:EE8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DF5:DR5"/>
    <mergeCell ref="DS5:EE5"/>
    <mergeCell ref="EF5:ER5"/>
    <mergeCell ref="A6:BW6"/>
    <mergeCell ref="BX6:CE6"/>
    <mergeCell ref="CF6:CR6"/>
    <mergeCell ref="CS6:DE6"/>
    <mergeCell ref="DF6:DR6"/>
    <mergeCell ref="DS6:EE6"/>
    <mergeCell ref="EF6:ER6"/>
    <mergeCell ref="DY4:EA4"/>
    <mergeCell ref="EB4:EE4"/>
    <mergeCell ref="EF4:EK4"/>
    <mergeCell ref="EL4:EN4"/>
    <mergeCell ref="EO4:ER4"/>
    <mergeCell ref="ES4:FE5"/>
    <mergeCell ref="A1:FE1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  <rowBreaks count="2" manualBreakCount="2">
    <brk id="33" max="255" man="1"/>
    <brk id="6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D93"/>
  <sheetViews>
    <sheetView workbookViewId="0" topLeftCell="A4">
      <selection activeCell="EF83" sqref="EF83:ER83"/>
    </sheetView>
  </sheetViews>
  <sheetFormatPr defaultColWidth="0.875" defaultRowHeight="12.75"/>
  <cols>
    <col min="1" max="121" width="0.875" style="1" customWidth="1"/>
    <col min="122" max="122" width="4.25390625" style="1" customWidth="1"/>
    <col min="123" max="134" width="0.875" style="1" customWidth="1"/>
    <col min="135" max="135" width="4.125" style="1" customWidth="1"/>
    <col min="136" max="147" width="0.875" style="1" customWidth="1"/>
    <col min="148" max="148" width="3.625" style="1" customWidth="1"/>
    <col min="149" max="16384" width="0.875" style="1" customWidth="1"/>
  </cols>
  <sheetData>
    <row r="1" spans="1:161" s="6" customFormat="1" ht="15.75">
      <c r="A1" s="52" t="s">
        <v>336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</row>
    <row r="2" spans="1:161" ht="15.75">
      <c r="A2" s="268" t="s">
        <v>362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/>
      <c r="DK2" s="268"/>
      <c r="DL2" s="268"/>
      <c r="DM2" s="268"/>
      <c r="DN2" s="268"/>
      <c r="DO2" s="268"/>
      <c r="DP2" s="268"/>
      <c r="DQ2" s="268"/>
      <c r="DR2" s="268"/>
      <c r="DS2" s="268"/>
      <c r="DT2" s="268"/>
      <c r="DU2" s="268"/>
      <c r="DV2" s="268"/>
      <c r="DW2" s="268"/>
      <c r="DX2" s="268"/>
      <c r="DY2" s="268"/>
      <c r="DZ2" s="268"/>
      <c r="EA2" s="268"/>
      <c r="EB2" s="268"/>
      <c r="EC2" s="268"/>
      <c r="ED2" s="268"/>
      <c r="EE2" s="268"/>
      <c r="EF2" s="268"/>
      <c r="EG2" s="268"/>
      <c r="EH2" s="268"/>
      <c r="EI2" s="268"/>
      <c r="EJ2" s="268"/>
      <c r="EK2" s="268"/>
      <c r="EL2" s="268"/>
      <c r="EM2" s="268"/>
      <c r="EN2" s="268"/>
      <c r="EO2" s="268"/>
      <c r="EP2" s="268"/>
      <c r="EQ2" s="268"/>
      <c r="ER2" s="268"/>
      <c r="ES2" s="268"/>
      <c r="ET2" s="268"/>
      <c r="EU2" s="268"/>
      <c r="EV2" s="268"/>
      <c r="EW2" s="268"/>
      <c r="EX2" s="268"/>
      <c r="EY2" s="268"/>
      <c r="EZ2" s="268"/>
      <c r="FA2" s="268"/>
      <c r="FB2" s="268"/>
      <c r="FC2" s="268"/>
      <c r="FD2" s="268"/>
      <c r="FE2" s="268"/>
    </row>
    <row r="3" spans="1:161" ht="11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7"/>
      <c r="BX3" s="238" t="s">
        <v>2</v>
      </c>
      <c r="BY3" s="239"/>
      <c r="BZ3" s="239"/>
      <c r="CA3" s="239"/>
      <c r="CB3" s="239"/>
      <c r="CC3" s="239"/>
      <c r="CD3" s="239"/>
      <c r="CE3" s="244"/>
      <c r="CF3" s="238" t="s">
        <v>3</v>
      </c>
      <c r="CG3" s="239"/>
      <c r="CH3" s="239"/>
      <c r="CI3" s="239"/>
      <c r="CJ3" s="239"/>
      <c r="CK3" s="239"/>
      <c r="CL3" s="239"/>
      <c r="CM3" s="239"/>
      <c r="CN3" s="239"/>
      <c r="CO3" s="239"/>
      <c r="CP3" s="239"/>
      <c r="CQ3" s="239"/>
      <c r="CR3" s="244"/>
      <c r="CS3" s="238" t="s">
        <v>4</v>
      </c>
      <c r="CT3" s="239"/>
      <c r="CU3" s="239"/>
      <c r="CV3" s="239"/>
      <c r="CW3" s="239"/>
      <c r="CX3" s="239"/>
      <c r="CY3" s="239"/>
      <c r="CZ3" s="239"/>
      <c r="DA3" s="239"/>
      <c r="DB3" s="239"/>
      <c r="DC3" s="239"/>
      <c r="DD3" s="239"/>
      <c r="DE3" s="244"/>
      <c r="DF3" s="66" t="s">
        <v>11</v>
      </c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</row>
    <row r="4" spans="1:161" ht="11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40"/>
      <c r="BX4" s="245"/>
      <c r="BY4" s="246"/>
      <c r="BZ4" s="246"/>
      <c r="CA4" s="246"/>
      <c r="CB4" s="246"/>
      <c r="CC4" s="246"/>
      <c r="CD4" s="246"/>
      <c r="CE4" s="247"/>
      <c r="CF4" s="245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6"/>
      <c r="CR4" s="247"/>
      <c r="CS4" s="245"/>
      <c r="CT4" s="246"/>
      <c r="CU4" s="246"/>
      <c r="CV4" s="246"/>
      <c r="CW4" s="246"/>
      <c r="CX4" s="246"/>
      <c r="CY4" s="246"/>
      <c r="CZ4" s="246"/>
      <c r="DA4" s="246"/>
      <c r="DB4" s="246"/>
      <c r="DC4" s="246"/>
      <c r="DD4" s="246"/>
      <c r="DE4" s="247"/>
      <c r="DF4" s="236" t="s">
        <v>5</v>
      </c>
      <c r="DG4" s="237"/>
      <c r="DH4" s="237"/>
      <c r="DI4" s="237"/>
      <c r="DJ4" s="237"/>
      <c r="DK4" s="237"/>
      <c r="DL4" s="233" t="s">
        <v>364</v>
      </c>
      <c r="DM4" s="233"/>
      <c r="DN4" s="233"/>
      <c r="DO4" s="234" t="s">
        <v>6</v>
      </c>
      <c r="DP4" s="234"/>
      <c r="DQ4" s="234"/>
      <c r="DR4" s="235"/>
      <c r="DS4" s="236" t="s">
        <v>5</v>
      </c>
      <c r="DT4" s="237"/>
      <c r="DU4" s="237"/>
      <c r="DV4" s="237"/>
      <c r="DW4" s="237"/>
      <c r="DX4" s="237"/>
      <c r="DY4" s="233" t="s">
        <v>363</v>
      </c>
      <c r="DZ4" s="233"/>
      <c r="EA4" s="233"/>
      <c r="EB4" s="234" t="s">
        <v>6</v>
      </c>
      <c r="EC4" s="234"/>
      <c r="ED4" s="234"/>
      <c r="EE4" s="235"/>
      <c r="EF4" s="236" t="s">
        <v>5</v>
      </c>
      <c r="EG4" s="237"/>
      <c r="EH4" s="237"/>
      <c r="EI4" s="237"/>
      <c r="EJ4" s="237"/>
      <c r="EK4" s="237"/>
      <c r="EL4" s="233" t="s">
        <v>370</v>
      </c>
      <c r="EM4" s="233"/>
      <c r="EN4" s="233"/>
      <c r="EO4" s="234" t="s">
        <v>6</v>
      </c>
      <c r="EP4" s="234"/>
      <c r="EQ4" s="234"/>
      <c r="ER4" s="235"/>
      <c r="ES4" s="238" t="s">
        <v>10</v>
      </c>
      <c r="ET4" s="239"/>
      <c r="EU4" s="239"/>
      <c r="EV4" s="239"/>
      <c r="EW4" s="239"/>
      <c r="EX4" s="239"/>
      <c r="EY4" s="239"/>
      <c r="EZ4" s="239"/>
      <c r="FA4" s="239"/>
      <c r="FB4" s="239"/>
      <c r="FC4" s="239"/>
      <c r="FD4" s="239"/>
      <c r="FE4" s="239"/>
    </row>
    <row r="5" spans="1:161" ht="39" customHeigh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3"/>
      <c r="BX5" s="240"/>
      <c r="BY5" s="241"/>
      <c r="BZ5" s="241"/>
      <c r="CA5" s="241"/>
      <c r="CB5" s="241"/>
      <c r="CC5" s="241"/>
      <c r="CD5" s="241"/>
      <c r="CE5" s="248"/>
      <c r="CF5" s="240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8"/>
      <c r="CS5" s="240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8"/>
      <c r="DF5" s="227" t="s">
        <v>7</v>
      </c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9"/>
      <c r="DS5" s="227" t="s">
        <v>8</v>
      </c>
      <c r="DT5" s="228"/>
      <c r="DU5" s="228"/>
      <c r="DV5" s="228"/>
      <c r="DW5" s="228"/>
      <c r="DX5" s="228"/>
      <c r="DY5" s="228"/>
      <c r="DZ5" s="228"/>
      <c r="EA5" s="228"/>
      <c r="EB5" s="228"/>
      <c r="EC5" s="228"/>
      <c r="ED5" s="228"/>
      <c r="EE5" s="229"/>
      <c r="EF5" s="227" t="s">
        <v>9</v>
      </c>
      <c r="EG5" s="228"/>
      <c r="EH5" s="228"/>
      <c r="EI5" s="228"/>
      <c r="EJ5" s="228"/>
      <c r="EK5" s="228"/>
      <c r="EL5" s="228"/>
      <c r="EM5" s="228"/>
      <c r="EN5" s="228"/>
      <c r="EO5" s="228"/>
      <c r="EP5" s="228"/>
      <c r="EQ5" s="228"/>
      <c r="ER5" s="229"/>
      <c r="ES5" s="240"/>
      <c r="ET5" s="241"/>
      <c r="EU5" s="241"/>
      <c r="EV5" s="241"/>
      <c r="EW5" s="241"/>
      <c r="EX5" s="241"/>
      <c r="EY5" s="241"/>
      <c r="EZ5" s="241"/>
      <c r="FA5" s="241"/>
      <c r="FB5" s="241"/>
      <c r="FC5" s="241"/>
      <c r="FD5" s="241"/>
      <c r="FE5" s="241"/>
    </row>
    <row r="6" spans="1:161" ht="12" thickBot="1">
      <c r="A6" s="230" t="s">
        <v>12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1"/>
      <c r="BX6" s="222" t="s">
        <v>13</v>
      </c>
      <c r="BY6" s="223"/>
      <c r="BZ6" s="223"/>
      <c r="CA6" s="223"/>
      <c r="CB6" s="223"/>
      <c r="CC6" s="223"/>
      <c r="CD6" s="223"/>
      <c r="CE6" s="232"/>
      <c r="CF6" s="222" t="s">
        <v>14</v>
      </c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32"/>
      <c r="CS6" s="222" t="s">
        <v>15</v>
      </c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32"/>
      <c r="DF6" s="222" t="s">
        <v>16</v>
      </c>
      <c r="DG6" s="223"/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32"/>
      <c r="DS6" s="222" t="s">
        <v>17</v>
      </c>
      <c r="DT6" s="223"/>
      <c r="DU6" s="223"/>
      <c r="DV6" s="223"/>
      <c r="DW6" s="223"/>
      <c r="DX6" s="223"/>
      <c r="DY6" s="223"/>
      <c r="DZ6" s="223"/>
      <c r="EA6" s="223"/>
      <c r="EB6" s="223"/>
      <c r="EC6" s="223"/>
      <c r="ED6" s="223"/>
      <c r="EE6" s="232"/>
      <c r="EF6" s="222" t="s">
        <v>18</v>
      </c>
      <c r="EG6" s="223"/>
      <c r="EH6" s="223"/>
      <c r="EI6" s="223"/>
      <c r="EJ6" s="223"/>
      <c r="EK6" s="223"/>
      <c r="EL6" s="223"/>
      <c r="EM6" s="223"/>
      <c r="EN6" s="223"/>
      <c r="EO6" s="223"/>
      <c r="EP6" s="223"/>
      <c r="EQ6" s="223"/>
      <c r="ER6" s="232"/>
      <c r="ES6" s="222" t="s">
        <v>19</v>
      </c>
      <c r="ET6" s="223"/>
      <c r="EU6" s="223"/>
      <c r="EV6" s="223"/>
      <c r="EW6" s="223"/>
      <c r="EX6" s="223"/>
      <c r="EY6" s="223"/>
      <c r="EZ6" s="223"/>
      <c r="FA6" s="223"/>
      <c r="FB6" s="223"/>
      <c r="FC6" s="223"/>
      <c r="FD6" s="223"/>
      <c r="FE6" s="223"/>
    </row>
    <row r="7" spans="1:161" ht="12.75" customHeight="1">
      <c r="A7" s="221" t="s">
        <v>40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9" t="s">
        <v>41</v>
      </c>
      <c r="BY7" s="30"/>
      <c r="BZ7" s="30"/>
      <c r="CA7" s="30"/>
      <c r="CB7" s="30"/>
      <c r="CC7" s="30"/>
      <c r="CD7" s="30"/>
      <c r="CE7" s="105"/>
      <c r="CF7" s="106" t="s">
        <v>42</v>
      </c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8"/>
      <c r="CS7" s="106" t="s">
        <v>42</v>
      </c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8"/>
      <c r="DF7" s="224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6"/>
      <c r="DS7" s="224"/>
      <c r="DT7" s="225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6"/>
      <c r="EF7" s="224"/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6"/>
      <c r="ES7" s="224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67"/>
    </row>
    <row r="8" spans="1:161" ht="12.75" customHeight="1">
      <c r="A8" s="221" t="s">
        <v>43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6" t="s">
        <v>44</v>
      </c>
      <c r="BY8" s="27"/>
      <c r="BZ8" s="27"/>
      <c r="CA8" s="27"/>
      <c r="CB8" s="27"/>
      <c r="CC8" s="27"/>
      <c r="CD8" s="27"/>
      <c r="CE8" s="71"/>
      <c r="CF8" s="72" t="s">
        <v>42</v>
      </c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4"/>
      <c r="CS8" s="72" t="s">
        <v>42</v>
      </c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4"/>
      <c r="DF8" s="63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5"/>
      <c r="DS8" s="63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5"/>
      <c r="EF8" s="63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5"/>
      <c r="ES8" s="63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211"/>
    </row>
    <row r="9" spans="1:161" ht="24" customHeight="1">
      <c r="A9" s="140" t="s">
        <v>45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212" t="s">
        <v>46</v>
      </c>
      <c r="BY9" s="213"/>
      <c r="BZ9" s="213"/>
      <c r="CA9" s="213"/>
      <c r="CB9" s="213"/>
      <c r="CC9" s="213"/>
      <c r="CD9" s="213"/>
      <c r="CE9" s="214"/>
      <c r="CF9" s="215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4"/>
      <c r="CS9" s="216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8"/>
      <c r="DF9" s="134">
        <f>DF10+DF13+DF17+DF20+DF23+DF28+DF32</f>
        <v>31216920</v>
      </c>
      <c r="DG9" s="219"/>
      <c r="DH9" s="219"/>
      <c r="DI9" s="219"/>
      <c r="DJ9" s="219"/>
      <c r="DK9" s="219"/>
      <c r="DL9" s="219"/>
      <c r="DM9" s="219"/>
      <c r="DN9" s="219"/>
      <c r="DO9" s="219"/>
      <c r="DP9" s="219"/>
      <c r="DQ9" s="219"/>
      <c r="DR9" s="220"/>
      <c r="DS9" s="134">
        <f>DS10+DS13+DS17+DS20+DS23+DS28+DS32</f>
        <v>31216920</v>
      </c>
      <c r="DT9" s="219"/>
      <c r="DU9" s="219"/>
      <c r="DV9" s="219"/>
      <c r="DW9" s="219"/>
      <c r="DX9" s="219"/>
      <c r="DY9" s="219"/>
      <c r="DZ9" s="219"/>
      <c r="EA9" s="219"/>
      <c r="EB9" s="219"/>
      <c r="EC9" s="219"/>
      <c r="ED9" s="219"/>
      <c r="EE9" s="220"/>
      <c r="EF9" s="134">
        <f>EF10+EF13+EF17+EF20+EF23+EF28+EF32</f>
        <v>31216920</v>
      </c>
      <c r="EG9" s="219"/>
      <c r="EH9" s="219"/>
      <c r="EI9" s="219"/>
      <c r="EJ9" s="219"/>
      <c r="EK9" s="219"/>
      <c r="EL9" s="219"/>
      <c r="EM9" s="219"/>
      <c r="EN9" s="219"/>
      <c r="EO9" s="219"/>
      <c r="EP9" s="219"/>
      <c r="EQ9" s="219"/>
      <c r="ER9" s="220"/>
      <c r="ES9" s="134">
        <f>ES10+ES13+ES17+ES20+ES23+ES28+ES32</f>
        <v>0</v>
      </c>
      <c r="ET9" s="219"/>
      <c r="EU9" s="219"/>
      <c r="EV9" s="219"/>
      <c r="EW9" s="219"/>
      <c r="EX9" s="219"/>
      <c r="EY9" s="219"/>
      <c r="EZ9" s="219"/>
      <c r="FA9" s="219"/>
      <c r="FB9" s="219"/>
      <c r="FC9" s="219"/>
      <c r="FD9" s="219"/>
      <c r="FE9" s="220"/>
    </row>
    <row r="10" spans="1:161" ht="22.5" customHeight="1">
      <c r="A10" s="209" t="s">
        <v>47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154" t="s">
        <v>48</v>
      </c>
      <c r="BY10" s="155"/>
      <c r="BZ10" s="155"/>
      <c r="CA10" s="155"/>
      <c r="CB10" s="155"/>
      <c r="CC10" s="155"/>
      <c r="CD10" s="155"/>
      <c r="CE10" s="156"/>
      <c r="CF10" s="157" t="s">
        <v>49</v>
      </c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9"/>
      <c r="CS10" s="157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9"/>
      <c r="DF10" s="148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50"/>
      <c r="DS10" s="148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50"/>
      <c r="EF10" s="148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50"/>
      <c r="ES10" s="148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51"/>
    </row>
    <row r="11" spans="1:161" ht="11.25">
      <c r="A11" s="189" t="s">
        <v>50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75" t="s">
        <v>51</v>
      </c>
      <c r="BY11" s="176"/>
      <c r="BZ11" s="176"/>
      <c r="CA11" s="176"/>
      <c r="CB11" s="176"/>
      <c r="CC11" s="176"/>
      <c r="CD11" s="176"/>
      <c r="CE11" s="177"/>
      <c r="CF11" s="181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3"/>
      <c r="CS11" s="181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3"/>
      <c r="DF11" s="163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5"/>
      <c r="DS11" s="163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5"/>
      <c r="EF11" s="163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5"/>
      <c r="ES11" s="163"/>
      <c r="ET11" s="164"/>
      <c r="EU11" s="164"/>
      <c r="EV11" s="164"/>
      <c r="EW11" s="164"/>
      <c r="EX11" s="164"/>
      <c r="EY11" s="164"/>
      <c r="EZ11" s="164"/>
      <c r="FA11" s="164"/>
      <c r="FB11" s="164"/>
      <c r="FC11" s="164"/>
      <c r="FD11" s="164"/>
      <c r="FE11" s="169"/>
    </row>
    <row r="12" spans="1:161" ht="12" thickBot="1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8"/>
      <c r="BX12" s="199"/>
      <c r="BY12" s="200"/>
      <c r="BZ12" s="200"/>
      <c r="CA12" s="200"/>
      <c r="CB12" s="200"/>
      <c r="CC12" s="200"/>
      <c r="CD12" s="200"/>
      <c r="CE12" s="201"/>
      <c r="CF12" s="202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4"/>
      <c r="CS12" s="202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4"/>
      <c r="DF12" s="205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7"/>
      <c r="DS12" s="205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7"/>
      <c r="EF12" s="205"/>
      <c r="EG12" s="206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7"/>
      <c r="ES12" s="205"/>
      <c r="ET12" s="206"/>
      <c r="EU12" s="206"/>
      <c r="EV12" s="206"/>
      <c r="EW12" s="206"/>
      <c r="EX12" s="206"/>
      <c r="EY12" s="206"/>
      <c r="EZ12" s="206"/>
      <c r="FA12" s="206"/>
      <c r="FB12" s="206"/>
      <c r="FC12" s="206"/>
      <c r="FD12" s="206"/>
      <c r="FE12" s="208"/>
    </row>
    <row r="13" spans="1:161" ht="21" customHeight="1">
      <c r="A13" s="160" t="s">
        <v>52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2"/>
      <c r="BX13" s="193" t="s">
        <v>53</v>
      </c>
      <c r="BY13" s="194"/>
      <c r="BZ13" s="194"/>
      <c r="CA13" s="194"/>
      <c r="CB13" s="194"/>
      <c r="CC13" s="194"/>
      <c r="CD13" s="194"/>
      <c r="CE13" s="195"/>
      <c r="CF13" s="196" t="s">
        <v>54</v>
      </c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8"/>
      <c r="CS13" s="196" t="s">
        <v>102</v>
      </c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8"/>
      <c r="DF13" s="190">
        <f>DF14+DF15</f>
        <v>31216920</v>
      </c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2"/>
      <c r="DS13" s="190">
        <f>DS14+DS15</f>
        <v>31216920</v>
      </c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2"/>
      <c r="EF13" s="190">
        <f>EF14+EF15</f>
        <v>31216920</v>
      </c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2"/>
      <c r="ES13" s="190">
        <f>ES14+ES15</f>
        <v>0</v>
      </c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2"/>
    </row>
    <row r="14" spans="1:161" ht="33.75" customHeight="1">
      <c r="A14" s="152" t="s">
        <v>55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4" t="s">
        <v>56</v>
      </c>
      <c r="BY14" s="155"/>
      <c r="BZ14" s="155"/>
      <c r="CA14" s="155"/>
      <c r="CB14" s="155"/>
      <c r="CC14" s="155"/>
      <c r="CD14" s="155"/>
      <c r="CE14" s="156"/>
      <c r="CF14" s="157" t="s">
        <v>54</v>
      </c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9"/>
      <c r="CS14" s="157" t="s">
        <v>102</v>
      </c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9"/>
      <c r="DF14" s="148">
        <v>31216920</v>
      </c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50"/>
      <c r="DS14" s="148">
        <v>31216920</v>
      </c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50"/>
      <c r="EF14" s="148">
        <v>31216920</v>
      </c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50"/>
      <c r="ES14" s="148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51"/>
    </row>
    <row r="15" spans="1:161" ht="22.5" customHeight="1">
      <c r="A15" s="152" t="s">
        <v>58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4" t="s">
        <v>57</v>
      </c>
      <c r="BY15" s="155"/>
      <c r="BZ15" s="155"/>
      <c r="CA15" s="155"/>
      <c r="CB15" s="155"/>
      <c r="CC15" s="155"/>
      <c r="CD15" s="155"/>
      <c r="CE15" s="156"/>
      <c r="CF15" s="157" t="s">
        <v>54</v>
      </c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9"/>
      <c r="CS15" s="157" t="s">
        <v>102</v>
      </c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9"/>
      <c r="DF15" s="148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50"/>
      <c r="DS15" s="148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50"/>
      <c r="EF15" s="148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50"/>
      <c r="ES15" s="148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51"/>
    </row>
    <row r="16" spans="1:161" ht="21.75" customHeight="1">
      <c r="A16" s="160" t="s">
        <v>272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2"/>
      <c r="BX16" s="154" t="s">
        <v>273</v>
      </c>
      <c r="BY16" s="155"/>
      <c r="BZ16" s="155"/>
      <c r="CA16" s="155"/>
      <c r="CB16" s="155"/>
      <c r="CC16" s="155"/>
      <c r="CD16" s="155"/>
      <c r="CE16" s="156"/>
      <c r="CF16" s="157" t="s">
        <v>54</v>
      </c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9"/>
      <c r="CS16" s="157" t="s">
        <v>102</v>
      </c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9"/>
      <c r="DF16" s="148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50"/>
      <c r="DS16" s="148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50"/>
      <c r="EF16" s="148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50"/>
      <c r="ES16" s="148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51"/>
    </row>
    <row r="17" spans="1:161" ht="20.25" customHeight="1">
      <c r="A17" s="160" t="s">
        <v>59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2"/>
      <c r="BX17" s="154" t="s">
        <v>60</v>
      </c>
      <c r="BY17" s="155"/>
      <c r="BZ17" s="155"/>
      <c r="CA17" s="155"/>
      <c r="CB17" s="155"/>
      <c r="CC17" s="155"/>
      <c r="CD17" s="155"/>
      <c r="CE17" s="156"/>
      <c r="CF17" s="157" t="s">
        <v>61</v>
      </c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9"/>
      <c r="CS17" s="157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9"/>
      <c r="DF17" s="148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50"/>
      <c r="DS17" s="148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50"/>
      <c r="EF17" s="148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50"/>
      <c r="ES17" s="148"/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51"/>
    </row>
    <row r="18" spans="1:161" ht="10.5" customHeight="1">
      <c r="A18" s="189" t="s">
        <v>50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75" t="s">
        <v>62</v>
      </c>
      <c r="BY18" s="176"/>
      <c r="BZ18" s="176"/>
      <c r="CA18" s="176"/>
      <c r="CB18" s="176"/>
      <c r="CC18" s="176"/>
      <c r="CD18" s="176"/>
      <c r="CE18" s="177"/>
      <c r="CF18" s="181" t="s">
        <v>61</v>
      </c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3"/>
      <c r="CS18" s="181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3"/>
      <c r="DF18" s="163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5"/>
      <c r="DS18" s="163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5"/>
      <c r="EF18" s="163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5"/>
      <c r="ES18" s="163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9"/>
    </row>
    <row r="19" spans="1:161" ht="10.5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8"/>
      <c r="BX19" s="178"/>
      <c r="BY19" s="179"/>
      <c r="BZ19" s="179"/>
      <c r="CA19" s="179"/>
      <c r="CB19" s="179"/>
      <c r="CC19" s="179"/>
      <c r="CD19" s="179"/>
      <c r="CE19" s="180"/>
      <c r="CF19" s="184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6"/>
      <c r="CS19" s="184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6"/>
      <c r="DF19" s="166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8"/>
      <c r="DS19" s="166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8"/>
      <c r="EF19" s="166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8"/>
      <c r="ES19" s="166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70"/>
    </row>
    <row r="20" spans="1:186" ht="10.5" customHeight="1">
      <c r="A20" s="160" t="s">
        <v>63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2"/>
      <c r="BX20" s="154" t="s">
        <v>64</v>
      </c>
      <c r="BY20" s="155"/>
      <c r="BZ20" s="155"/>
      <c r="CA20" s="155"/>
      <c r="CB20" s="155"/>
      <c r="CC20" s="155"/>
      <c r="CD20" s="155"/>
      <c r="CE20" s="156"/>
      <c r="CF20" s="157" t="s">
        <v>65</v>
      </c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9"/>
      <c r="CS20" s="157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9"/>
      <c r="DF20" s="148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50"/>
      <c r="DS20" s="148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50"/>
      <c r="EF20" s="148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50"/>
      <c r="ES20" s="148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51"/>
      <c r="GD20" s="24"/>
    </row>
    <row r="21" spans="1:161" ht="10.5" customHeight="1">
      <c r="A21" s="174" t="s">
        <v>50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5"/>
      <c r="BY21" s="176"/>
      <c r="BZ21" s="176"/>
      <c r="CA21" s="176"/>
      <c r="CB21" s="176"/>
      <c r="CC21" s="176"/>
      <c r="CD21" s="176"/>
      <c r="CE21" s="177"/>
      <c r="CF21" s="181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3"/>
      <c r="CS21" s="181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3"/>
      <c r="DF21" s="163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5"/>
      <c r="DS21" s="163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5"/>
      <c r="EF21" s="163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5"/>
      <c r="ES21" s="163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9"/>
    </row>
    <row r="22" spans="1:161" ht="10.5" customHeight="1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2"/>
      <c r="BX22" s="178"/>
      <c r="BY22" s="179"/>
      <c r="BZ22" s="179"/>
      <c r="CA22" s="179"/>
      <c r="CB22" s="179"/>
      <c r="CC22" s="179"/>
      <c r="CD22" s="179"/>
      <c r="CE22" s="180"/>
      <c r="CF22" s="184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6"/>
      <c r="CS22" s="184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6"/>
      <c r="DF22" s="166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8"/>
      <c r="DS22" s="166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8"/>
      <c r="EF22" s="166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8"/>
      <c r="ES22" s="166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70"/>
    </row>
    <row r="23" spans="1:161" ht="10.5" customHeight="1">
      <c r="A23" s="160" t="s">
        <v>66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2"/>
      <c r="BX23" s="154" t="s">
        <v>67</v>
      </c>
      <c r="BY23" s="155"/>
      <c r="BZ23" s="155"/>
      <c r="CA23" s="155"/>
      <c r="CB23" s="155"/>
      <c r="CC23" s="155"/>
      <c r="CD23" s="155"/>
      <c r="CE23" s="156"/>
      <c r="CF23" s="157" t="s">
        <v>68</v>
      </c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9"/>
      <c r="CS23" s="157" t="s">
        <v>274</v>
      </c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9"/>
      <c r="DF23" s="148">
        <f>DF24+DF26+DF27</f>
        <v>0</v>
      </c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50"/>
      <c r="DS23" s="148">
        <f>DS24+DS26+DS27</f>
        <v>0</v>
      </c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  <c r="ED23" s="149"/>
      <c r="EE23" s="150"/>
      <c r="EF23" s="148">
        <f>EF24+EF26+EF27</f>
        <v>0</v>
      </c>
      <c r="EG23" s="149"/>
      <c r="EH23" s="149"/>
      <c r="EI23" s="149"/>
      <c r="EJ23" s="149"/>
      <c r="EK23" s="149"/>
      <c r="EL23" s="149"/>
      <c r="EM23" s="149"/>
      <c r="EN23" s="149"/>
      <c r="EO23" s="149"/>
      <c r="EP23" s="149"/>
      <c r="EQ23" s="149"/>
      <c r="ER23" s="150"/>
      <c r="ES23" s="148">
        <f>ES24+ES26+ES27</f>
        <v>0</v>
      </c>
      <c r="ET23" s="149"/>
      <c r="EU23" s="149"/>
      <c r="EV23" s="149"/>
      <c r="EW23" s="149"/>
      <c r="EX23" s="149"/>
      <c r="EY23" s="149"/>
      <c r="EZ23" s="149"/>
      <c r="FA23" s="149"/>
      <c r="FB23" s="149"/>
      <c r="FC23" s="149"/>
      <c r="FD23" s="149"/>
      <c r="FE23" s="150"/>
    </row>
    <row r="24" spans="1:161" ht="10.5" customHeight="1">
      <c r="A24" s="174" t="s">
        <v>50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5" t="s">
        <v>70</v>
      </c>
      <c r="BY24" s="176"/>
      <c r="BZ24" s="176"/>
      <c r="CA24" s="176"/>
      <c r="CB24" s="176"/>
      <c r="CC24" s="176"/>
      <c r="CD24" s="176"/>
      <c r="CE24" s="177"/>
      <c r="CF24" s="181" t="s">
        <v>68</v>
      </c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3"/>
      <c r="CS24" s="181" t="s">
        <v>274</v>
      </c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3"/>
      <c r="DF24" s="163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5"/>
      <c r="DS24" s="163"/>
      <c r="DT24" s="164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5"/>
      <c r="EF24" s="163"/>
      <c r="EG24" s="164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5"/>
      <c r="ES24" s="163"/>
      <c r="ET24" s="164"/>
      <c r="EU24" s="164"/>
      <c r="EV24" s="164"/>
      <c r="EW24" s="164"/>
      <c r="EX24" s="164"/>
      <c r="EY24" s="164"/>
      <c r="EZ24" s="164"/>
      <c r="FA24" s="164"/>
      <c r="FB24" s="164"/>
      <c r="FC24" s="164"/>
      <c r="FD24" s="164"/>
      <c r="FE24" s="169"/>
    </row>
    <row r="25" spans="1:161" ht="10.5" customHeight="1">
      <c r="A25" s="171" t="s">
        <v>69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2"/>
      <c r="BX25" s="178"/>
      <c r="BY25" s="179"/>
      <c r="BZ25" s="179"/>
      <c r="CA25" s="179"/>
      <c r="CB25" s="179"/>
      <c r="CC25" s="179"/>
      <c r="CD25" s="179"/>
      <c r="CE25" s="180"/>
      <c r="CF25" s="184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6"/>
      <c r="CS25" s="184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6"/>
      <c r="DF25" s="166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8"/>
      <c r="DS25" s="166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8"/>
      <c r="EF25" s="166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8"/>
      <c r="ES25" s="166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70"/>
    </row>
    <row r="26" spans="1:161" ht="10.5" customHeight="1">
      <c r="A26" s="173" t="s">
        <v>71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2"/>
      <c r="BX26" s="154" t="s">
        <v>72</v>
      </c>
      <c r="BY26" s="155"/>
      <c r="BZ26" s="155"/>
      <c r="CA26" s="155"/>
      <c r="CB26" s="155"/>
      <c r="CC26" s="155"/>
      <c r="CD26" s="155"/>
      <c r="CE26" s="156"/>
      <c r="CF26" s="157" t="s">
        <v>68</v>
      </c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9"/>
      <c r="CS26" s="157" t="s">
        <v>275</v>
      </c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9"/>
      <c r="DF26" s="148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50"/>
      <c r="DS26" s="148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50"/>
      <c r="EF26" s="148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50"/>
      <c r="ES26" s="148"/>
      <c r="ET26" s="149"/>
      <c r="EU26" s="149"/>
      <c r="EV26" s="149"/>
      <c r="EW26" s="149"/>
      <c r="EX26" s="149"/>
      <c r="EY26" s="149"/>
      <c r="EZ26" s="149"/>
      <c r="FA26" s="149"/>
      <c r="FB26" s="149"/>
      <c r="FC26" s="149"/>
      <c r="FD26" s="149"/>
      <c r="FE26" s="151"/>
    </row>
    <row r="27" spans="1:161" ht="10.5" customHeight="1">
      <c r="A27" s="173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2"/>
      <c r="BX27" s="154"/>
      <c r="BY27" s="155"/>
      <c r="BZ27" s="155"/>
      <c r="CA27" s="155"/>
      <c r="CB27" s="155"/>
      <c r="CC27" s="155"/>
      <c r="CD27" s="155"/>
      <c r="CE27" s="156"/>
      <c r="CF27" s="157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9"/>
      <c r="CS27" s="157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9"/>
      <c r="DF27" s="148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50"/>
      <c r="DS27" s="148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50"/>
      <c r="EF27" s="148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50"/>
      <c r="ES27" s="148"/>
      <c r="ET27" s="149"/>
      <c r="EU27" s="149"/>
      <c r="EV27" s="149"/>
      <c r="EW27" s="149"/>
      <c r="EX27" s="149"/>
      <c r="EY27" s="149"/>
      <c r="EZ27" s="149"/>
      <c r="FA27" s="149"/>
      <c r="FB27" s="149"/>
      <c r="FC27" s="149"/>
      <c r="FD27" s="149"/>
      <c r="FE27" s="151"/>
    </row>
    <row r="28" spans="1:161" ht="10.5" customHeight="1">
      <c r="A28" s="160" t="s">
        <v>73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2"/>
      <c r="BX28" s="154" t="s">
        <v>74</v>
      </c>
      <c r="BY28" s="155"/>
      <c r="BZ28" s="155"/>
      <c r="CA28" s="155"/>
      <c r="CB28" s="155"/>
      <c r="CC28" s="155"/>
      <c r="CD28" s="155"/>
      <c r="CE28" s="156"/>
      <c r="CF28" s="157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9"/>
      <c r="CS28" s="157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9"/>
      <c r="DF28" s="148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50"/>
      <c r="DS28" s="148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50"/>
      <c r="EF28" s="148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50"/>
      <c r="ES28" s="148"/>
      <c r="ET28" s="149"/>
      <c r="EU28" s="149"/>
      <c r="EV28" s="149"/>
      <c r="EW28" s="149"/>
      <c r="EX28" s="149"/>
      <c r="EY28" s="149"/>
      <c r="EZ28" s="149"/>
      <c r="FA28" s="149"/>
      <c r="FB28" s="149"/>
      <c r="FC28" s="149"/>
      <c r="FD28" s="149"/>
      <c r="FE28" s="151"/>
    </row>
    <row r="29" spans="1:161" ht="10.5" customHeight="1">
      <c r="A29" s="174" t="s">
        <v>50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5"/>
      <c r="BY29" s="176"/>
      <c r="BZ29" s="176"/>
      <c r="CA29" s="176"/>
      <c r="CB29" s="176"/>
      <c r="CC29" s="176"/>
      <c r="CD29" s="176"/>
      <c r="CE29" s="177"/>
      <c r="CF29" s="181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3"/>
      <c r="CS29" s="181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2"/>
      <c r="DE29" s="183"/>
      <c r="DF29" s="163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5"/>
      <c r="DS29" s="163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5"/>
      <c r="EF29" s="163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5"/>
      <c r="ES29" s="163"/>
      <c r="ET29" s="164"/>
      <c r="EU29" s="164"/>
      <c r="EV29" s="164"/>
      <c r="EW29" s="164"/>
      <c r="EX29" s="164"/>
      <c r="EY29" s="164"/>
      <c r="EZ29" s="164"/>
      <c r="FA29" s="164"/>
      <c r="FB29" s="164"/>
      <c r="FC29" s="164"/>
      <c r="FD29" s="164"/>
      <c r="FE29" s="169"/>
    </row>
    <row r="30" spans="1:161" ht="10.5" customHeight="1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2"/>
      <c r="BX30" s="178"/>
      <c r="BY30" s="179"/>
      <c r="BZ30" s="179"/>
      <c r="CA30" s="179"/>
      <c r="CB30" s="179"/>
      <c r="CC30" s="179"/>
      <c r="CD30" s="179"/>
      <c r="CE30" s="180"/>
      <c r="CF30" s="184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6"/>
      <c r="CS30" s="184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6"/>
      <c r="DF30" s="166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8"/>
      <c r="DS30" s="166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8"/>
      <c r="EF30" s="166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8"/>
      <c r="ES30" s="166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70"/>
    </row>
    <row r="31" spans="1:161" ht="10.5" customHeight="1">
      <c r="A31" s="173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2"/>
      <c r="BX31" s="154"/>
      <c r="BY31" s="155"/>
      <c r="BZ31" s="155"/>
      <c r="CA31" s="155"/>
      <c r="CB31" s="155"/>
      <c r="CC31" s="155"/>
      <c r="CD31" s="155"/>
      <c r="CE31" s="156"/>
      <c r="CF31" s="157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9"/>
      <c r="CS31" s="157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9"/>
      <c r="DF31" s="148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50"/>
      <c r="DS31" s="148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  <c r="EE31" s="150"/>
      <c r="EF31" s="148"/>
      <c r="EG31" s="149"/>
      <c r="EH31" s="149"/>
      <c r="EI31" s="149"/>
      <c r="EJ31" s="149"/>
      <c r="EK31" s="149"/>
      <c r="EL31" s="149"/>
      <c r="EM31" s="149"/>
      <c r="EN31" s="149"/>
      <c r="EO31" s="149"/>
      <c r="EP31" s="149"/>
      <c r="EQ31" s="149"/>
      <c r="ER31" s="150"/>
      <c r="ES31" s="148"/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51"/>
    </row>
    <row r="32" spans="1:161" ht="12.75" customHeight="1">
      <c r="A32" s="160" t="s">
        <v>75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2"/>
      <c r="BX32" s="154" t="s">
        <v>76</v>
      </c>
      <c r="BY32" s="155"/>
      <c r="BZ32" s="155"/>
      <c r="CA32" s="155"/>
      <c r="CB32" s="155"/>
      <c r="CC32" s="155"/>
      <c r="CD32" s="155"/>
      <c r="CE32" s="156"/>
      <c r="CF32" s="157" t="s">
        <v>42</v>
      </c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9"/>
      <c r="CS32" s="157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9"/>
      <c r="DF32" s="148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50"/>
      <c r="DS32" s="148"/>
      <c r="DT32" s="149"/>
      <c r="DU32" s="149"/>
      <c r="DV32" s="149"/>
      <c r="DW32" s="149"/>
      <c r="DX32" s="149"/>
      <c r="DY32" s="149"/>
      <c r="DZ32" s="149"/>
      <c r="EA32" s="149"/>
      <c r="EB32" s="149"/>
      <c r="EC32" s="149"/>
      <c r="ED32" s="149"/>
      <c r="EE32" s="150"/>
      <c r="EF32" s="148"/>
      <c r="EG32" s="149"/>
      <c r="EH32" s="149"/>
      <c r="EI32" s="149"/>
      <c r="EJ32" s="149"/>
      <c r="EK32" s="149"/>
      <c r="EL32" s="149"/>
      <c r="EM32" s="149"/>
      <c r="EN32" s="149"/>
      <c r="EO32" s="149"/>
      <c r="EP32" s="149"/>
      <c r="EQ32" s="149"/>
      <c r="ER32" s="150"/>
      <c r="ES32" s="148"/>
      <c r="ET32" s="149"/>
      <c r="EU32" s="149"/>
      <c r="EV32" s="149"/>
      <c r="EW32" s="149"/>
      <c r="EX32" s="149"/>
      <c r="EY32" s="149"/>
      <c r="EZ32" s="149"/>
      <c r="FA32" s="149"/>
      <c r="FB32" s="149"/>
      <c r="FC32" s="149"/>
      <c r="FD32" s="149"/>
      <c r="FE32" s="151"/>
    </row>
    <row r="33" spans="1:161" ht="25.5" customHeight="1">
      <c r="A33" s="152" t="s">
        <v>77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4" t="s">
        <v>78</v>
      </c>
      <c r="BY33" s="155"/>
      <c r="BZ33" s="155"/>
      <c r="CA33" s="155"/>
      <c r="CB33" s="155"/>
      <c r="CC33" s="155"/>
      <c r="CD33" s="155"/>
      <c r="CE33" s="156"/>
      <c r="CF33" s="157" t="s">
        <v>79</v>
      </c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9"/>
      <c r="CS33" s="157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9"/>
      <c r="DF33" s="148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50"/>
      <c r="DS33" s="148"/>
      <c r="DT33" s="149"/>
      <c r="DU33" s="149"/>
      <c r="DV33" s="149"/>
      <c r="DW33" s="149"/>
      <c r="DX33" s="149"/>
      <c r="DY33" s="149"/>
      <c r="DZ33" s="149"/>
      <c r="EA33" s="149"/>
      <c r="EB33" s="149"/>
      <c r="EC33" s="149"/>
      <c r="ED33" s="149"/>
      <c r="EE33" s="150"/>
      <c r="EF33" s="148"/>
      <c r="EG33" s="149"/>
      <c r="EH33" s="149"/>
      <c r="EI33" s="149"/>
      <c r="EJ33" s="149"/>
      <c r="EK33" s="149"/>
      <c r="EL33" s="149"/>
      <c r="EM33" s="149"/>
      <c r="EN33" s="149"/>
      <c r="EO33" s="149"/>
      <c r="EP33" s="149"/>
      <c r="EQ33" s="149"/>
      <c r="ER33" s="150"/>
      <c r="ES33" s="148" t="s">
        <v>42</v>
      </c>
      <c r="ET33" s="149"/>
      <c r="EU33" s="149"/>
      <c r="EV33" s="149"/>
      <c r="EW33" s="149"/>
      <c r="EX33" s="149"/>
      <c r="EY33" s="149"/>
      <c r="EZ33" s="149"/>
      <c r="FA33" s="149"/>
      <c r="FB33" s="149"/>
      <c r="FC33" s="149"/>
      <c r="FD33" s="149"/>
      <c r="FE33" s="151"/>
    </row>
    <row r="34" spans="1:161" ht="21.75" customHeight="1">
      <c r="A34" s="140" t="s">
        <v>80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1" t="s">
        <v>81</v>
      </c>
      <c r="BY34" s="142"/>
      <c r="BZ34" s="142"/>
      <c r="CA34" s="142"/>
      <c r="CB34" s="142"/>
      <c r="CC34" s="142"/>
      <c r="CD34" s="142"/>
      <c r="CE34" s="143"/>
      <c r="CF34" s="144" t="s">
        <v>42</v>
      </c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3"/>
      <c r="CS34" s="145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7"/>
      <c r="DF34" s="134">
        <f>DF35+DF42+DF51+DF56+DF64+DF66+DF85</f>
        <v>31216920</v>
      </c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6"/>
      <c r="DS34" s="134">
        <f>DS35+DS42+DS51+DS56+DS64+DS66+DS85</f>
        <v>31216920</v>
      </c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6"/>
      <c r="EF34" s="134">
        <f>EF35+EF42+EF51+EF56+EF64+EF66+EF85</f>
        <v>31216920</v>
      </c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6"/>
      <c r="ES34" s="137"/>
      <c r="ET34" s="138"/>
      <c r="EU34" s="138"/>
      <c r="EV34" s="138"/>
      <c r="EW34" s="138"/>
      <c r="EX34" s="138"/>
      <c r="EY34" s="138"/>
      <c r="EZ34" s="138"/>
      <c r="FA34" s="138"/>
      <c r="FB34" s="138"/>
      <c r="FC34" s="138"/>
      <c r="FD34" s="138"/>
      <c r="FE34" s="139"/>
    </row>
    <row r="35" spans="1:161" ht="22.5" customHeight="1">
      <c r="A35" s="69" t="s">
        <v>82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26" t="s">
        <v>83</v>
      </c>
      <c r="BY35" s="27"/>
      <c r="BZ35" s="27"/>
      <c r="CA35" s="27"/>
      <c r="CB35" s="27"/>
      <c r="CC35" s="27"/>
      <c r="CD35" s="27"/>
      <c r="CE35" s="71"/>
      <c r="CF35" s="72" t="s">
        <v>42</v>
      </c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4"/>
      <c r="CS35" s="72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4"/>
      <c r="DF35" s="63">
        <f>DF36+DF38+DF39+DF40+DF37</f>
        <v>23924940</v>
      </c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5"/>
      <c r="DS35" s="63">
        <f>DS36+DS38+DS39+DS40+DS37</f>
        <v>23924940</v>
      </c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5"/>
      <c r="EF35" s="63">
        <f>EF36+EF38+EF39+EF40+EF37</f>
        <v>23924940</v>
      </c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5"/>
      <c r="ES35" s="66" t="s">
        <v>42</v>
      </c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8"/>
    </row>
    <row r="36" spans="1:161" ht="22.5" customHeight="1">
      <c r="A36" s="90" t="s">
        <v>84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26" t="s">
        <v>85</v>
      </c>
      <c r="BY36" s="27"/>
      <c r="BZ36" s="27"/>
      <c r="CA36" s="27"/>
      <c r="CB36" s="27"/>
      <c r="CC36" s="27"/>
      <c r="CD36" s="27"/>
      <c r="CE36" s="71"/>
      <c r="CF36" s="72" t="s">
        <v>86</v>
      </c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4"/>
      <c r="CS36" s="72" t="s">
        <v>276</v>
      </c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4"/>
      <c r="DF36" s="63">
        <v>23805910</v>
      </c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5"/>
      <c r="DS36" s="63">
        <v>23805910</v>
      </c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5"/>
      <c r="EF36" s="63">
        <v>23805910</v>
      </c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5"/>
      <c r="ES36" s="66" t="s">
        <v>42</v>
      </c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8"/>
    </row>
    <row r="37" spans="1:161" ht="22.5" customHeight="1">
      <c r="A37" s="249" t="s">
        <v>339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6" t="s">
        <v>340</v>
      </c>
      <c r="BY37" s="27"/>
      <c r="BZ37" s="27"/>
      <c r="CA37" s="27"/>
      <c r="CB37" s="27"/>
      <c r="CC37" s="27"/>
      <c r="CD37" s="27"/>
      <c r="CE37" s="71"/>
      <c r="CF37" s="72" t="s">
        <v>86</v>
      </c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4"/>
      <c r="CS37" s="72" t="s">
        <v>291</v>
      </c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4"/>
      <c r="DF37" s="63">
        <v>119030</v>
      </c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5"/>
      <c r="DS37" s="63">
        <v>119030</v>
      </c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5"/>
      <c r="EF37" s="63">
        <v>119030</v>
      </c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5"/>
      <c r="ES37" s="66" t="s">
        <v>42</v>
      </c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8"/>
    </row>
    <row r="38" spans="1:161" ht="10.5" customHeight="1">
      <c r="A38" s="98" t="s">
        <v>87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100"/>
      <c r="BX38" s="26" t="s">
        <v>88</v>
      </c>
      <c r="BY38" s="27"/>
      <c r="BZ38" s="27"/>
      <c r="CA38" s="27"/>
      <c r="CB38" s="27"/>
      <c r="CC38" s="27"/>
      <c r="CD38" s="27"/>
      <c r="CE38" s="71"/>
      <c r="CF38" s="72" t="s">
        <v>89</v>
      </c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4"/>
      <c r="CS38" s="72" t="s">
        <v>277</v>
      </c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4"/>
      <c r="DF38" s="63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5"/>
      <c r="DS38" s="63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5"/>
      <c r="EF38" s="63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5"/>
      <c r="ES38" s="66" t="s">
        <v>42</v>
      </c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8"/>
    </row>
    <row r="39" spans="1:161" ht="10.5" customHeight="1">
      <c r="A39" s="98" t="s">
        <v>87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100"/>
      <c r="BX39" s="26" t="s">
        <v>278</v>
      </c>
      <c r="BY39" s="27"/>
      <c r="BZ39" s="27"/>
      <c r="CA39" s="27"/>
      <c r="CB39" s="27"/>
      <c r="CC39" s="27"/>
      <c r="CD39" s="27"/>
      <c r="CE39" s="71"/>
      <c r="CF39" s="72" t="s">
        <v>89</v>
      </c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4"/>
      <c r="CS39" s="72" t="s">
        <v>280</v>
      </c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4"/>
      <c r="DF39" s="63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5"/>
      <c r="DS39" s="63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5"/>
      <c r="EF39" s="63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5"/>
      <c r="ES39" s="66" t="s">
        <v>42</v>
      </c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8"/>
    </row>
    <row r="40" spans="1:161" ht="10.5" customHeight="1">
      <c r="A40" s="98" t="s">
        <v>289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100"/>
      <c r="BX40" s="26" t="s">
        <v>290</v>
      </c>
      <c r="BY40" s="27"/>
      <c r="BZ40" s="27"/>
      <c r="CA40" s="27"/>
      <c r="CB40" s="27"/>
      <c r="CC40" s="27"/>
      <c r="CD40" s="27"/>
      <c r="CE40" s="71"/>
      <c r="CF40" s="72" t="s">
        <v>89</v>
      </c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4"/>
      <c r="CS40" s="72" t="s">
        <v>296</v>
      </c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4"/>
      <c r="DF40" s="63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5"/>
      <c r="DS40" s="63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5"/>
      <c r="EF40" s="63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5"/>
      <c r="ES40" s="66" t="s">
        <v>42</v>
      </c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8"/>
    </row>
    <row r="41" spans="1:161" ht="22.5" customHeight="1">
      <c r="A41" s="90" t="s">
        <v>90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26" t="s">
        <v>91</v>
      </c>
      <c r="BY41" s="27"/>
      <c r="BZ41" s="27"/>
      <c r="CA41" s="27"/>
      <c r="CB41" s="27"/>
      <c r="CC41" s="27"/>
      <c r="CD41" s="27"/>
      <c r="CE41" s="71"/>
      <c r="CF41" s="72" t="s">
        <v>92</v>
      </c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4"/>
      <c r="CS41" s="72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4"/>
      <c r="DF41" s="63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5"/>
      <c r="DS41" s="63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5"/>
      <c r="EF41" s="63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5"/>
      <c r="ES41" s="66" t="s">
        <v>42</v>
      </c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8"/>
    </row>
    <row r="42" spans="1:161" ht="22.5" customHeight="1">
      <c r="A42" s="90" t="s">
        <v>93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26" t="s">
        <v>94</v>
      </c>
      <c r="BY42" s="27"/>
      <c r="BZ42" s="27"/>
      <c r="CA42" s="27"/>
      <c r="CB42" s="27"/>
      <c r="CC42" s="27"/>
      <c r="CD42" s="27"/>
      <c r="CE42" s="71"/>
      <c r="CF42" s="72" t="s">
        <v>95</v>
      </c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4"/>
      <c r="CS42" s="72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4"/>
      <c r="DF42" s="63">
        <f>DF43+DF44</f>
        <v>7189380</v>
      </c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5"/>
      <c r="DS42" s="63">
        <f>DS43+DS44</f>
        <v>7189380</v>
      </c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5"/>
      <c r="EF42" s="63">
        <f>EF43+EF44</f>
        <v>7189380</v>
      </c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5"/>
      <c r="ES42" s="66" t="s">
        <v>42</v>
      </c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8"/>
    </row>
    <row r="43" spans="1:161" ht="22.5" customHeight="1">
      <c r="A43" s="82" t="s">
        <v>96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26" t="s">
        <v>97</v>
      </c>
      <c r="BY43" s="27"/>
      <c r="BZ43" s="27"/>
      <c r="CA43" s="27"/>
      <c r="CB43" s="27"/>
      <c r="CC43" s="27"/>
      <c r="CD43" s="27"/>
      <c r="CE43" s="71"/>
      <c r="CF43" s="72" t="s">
        <v>95</v>
      </c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4"/>
      <c r="CS43" s="72" t="s">
        <v>279</v>
      </c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4"/>
      <c r="DF43" s="63">
        <v>7189380</v>
      </c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5"/>
      <c r="DS43" s="63">
        <v>7189380</v>
      </c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5"/>
      <c r="EF43" s="63">
        <v>7189380</v>
      </c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5"/>
      <c r="ES43" s="66" t="s">
        <v>42</v>
      </c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8"/>
    </row>
    <row r="44" spans="1:161" ht="10.5" customHeight="1" thickBot="1">
      <c r="A44" s="123" t="s">
        <v>98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3"/>
      <c r="BX44" s="47" t="s">
        <v>99</v>
      </c>
      <c r="BY44" s="48"/>
      <c r="BZ44" s="48"/>
      <c r="CA44" s="48"/>
      <c r="CB44" s="48"/>
      <c r="CC44" s="48"/>
      <c r="CD44" s="48"/>
      <c r="CE44" s="124"/>
      <c r="CF44" s="125" t="s">
        <v>95</v>
      </c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7"/>
      <c r="CS44" s="125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7"/>
      <c r="DF44" s="128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30"/>
      <c r="DS44" s="128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30"/>
      <c r="EF44" s="128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30"/>
      <c r="ES44" s="131" t="s">
        <v>42</v>
      </c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3"/>
    </row>
    <row r="45" spans="1:161" ht="10.5" customHeight="1">
      <c r="A45" s="98" t="s">
        <v>100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100"/>
      <c r="BX45" s="26" t="s">
        <v>101</v>
      </c>
      <c r="BY45" s="27"/>
      <c r="BZ45" s="27"/>
      <c r="CA45" s="27"/>
      <c r="CB45" s="27"/>
      <c r="CC45" s="27"/>
      <c r="CD45" s="27"/>
      <c r="CE45" s="71"/>
      <c r="CF45" s="72" t="s">
        <v>102</v>
      </c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4"/>
      <c r="CS45" s="72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4"/>
      <c r="DF45" s="63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5"/>
      <c r="DS45" s="63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5"/>
      <c r="EF45" s="63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5"/>
      <c r="ES45" s="66" t="s">
        <v>42</v>
      </c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8"/>
    </row>
    <row r="46" spans="1:161" ht="10.5" customHeight="1">
      <c r="A46" s="90" t="s">
        <v>103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26" t="s">
        <v>104</v>
      </c>
      <c r="BY46" s="27"/>
      <c r="BZ46" s="27"/>
      <c r="CA46" s="27"/>
      <c r="CB46" s="27"/>
      <c r="CC46" s="27"/>
      <c r="CD46" s="27"/>
      <c r="CE46" s="71"/>
      <c r="CF46" s="72" t="s">
        <v>105</v>
      </c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4"/>
      <c r="CS46" s="72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4"/>
      <c r="DF46" s="63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5"/>
      <c r="DS46" s="63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5"/>
      <c r="EF46" s="63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5"/>
      <c r="ES46" s="66" t="s">
        <v>42</v>
      </c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8"/>
    </row>
    <row r="47" spans="1:161" ht="21" customHeight="1">
      <c r="A47" s="90" t="s">
        <v>106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26" t="s">
        <v>107</v>
      </c>
      <c r="BY47" s="27"/>
      <c r="BZ47" s="27"/>
      <c r="CA47" s="27"/>
      <c r="CB47" s="27"/>
      <c r="CC47" s="27"/>
      <c r="CD47" s="27"/>
      <c r="CE47" s="71"/>
      <c r="CF47" s="72" t="s">
        <v>108</v>
      </c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4"/>
      <c r="CS47" s="72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4"/>
      <c r="DF47" s="63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5"/>
      <c r="DS47" s="63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5"/>
      <c r="EF47" s="63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5"/>
      <c r="ES47" s="66" t="s">
        <v>42</v>
      </c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8"/>
    </row>
    <row r="48" spans="1:161" ht="21.75" customHeight="1">
      <c r="A48" s="82" t="s">
        <v>109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26" t="s">
        <v>110</v>
      </c>
      <c r="BY48" s="27"/>
      <c r="BZ48" s="27"/>
      <c r="CA48" s="27"/>
      <c r="CB48" s="27"/>
      <c r="CC48" s="27"/>
      <c r="CD48" s="27"/>
      <c r="CE48" s="71"/>
      <c r="CF48" s="72" t="s">
        <v>108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4"/>
      <c r="CS48" s="72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4"/>
      <c r="DF48" s="63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5"/>
      <c r="DS48" s="63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5"/>
      <c r="EF48" s="63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5"/>
      <c r="ES48" s="66" t="s">
        <v>42</v>
      </c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8"/>
    </row>
    <row r="49" spans="1:161" ht="10.5" customHeight="1">
      <c r="A49" s="82" t="s">
        <v>111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26" t="s">
        <v>112</v>
      </c>
      <c r="BY49" s="27"/>
      <c r="BZ49" s="27"/>
      <c r="CA49" s="27"/>
      <c r="CB49" s="27"/>
      <c r="CC49" s="27"/>
      <c r="CD49" s="27"/>
      <c r="CE49" s="71"/>
      <c r="CF49" s="72" t="s">
        <v>108</v>
      </c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4"/>
      <c r="CS49" s="72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4"/>
      <c r="DF49" s="63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5"/>
      <c r="DS49" s="63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5"/>
      <c r="EF49" s="63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5"/>
      <c r="ES49" s="66" t="s">
        <v>42</v>
      </c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8"/>
    </row>
    <row r="50" spans="1:161" ht="10.5" customHeight="1">
      <c r="A50" s="121" t="s">
        <v>113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26" t="s">
        <v>114</v>
      </c>
      <c r="BY50" s="27"/>
      <c r="BZ50" s="27"/>
      <c r="CA50" s="27"/>
      <c r="CB50" s="27"/>
      <c r="CC50" s="27"/>
      <c r="CD50" s="27"/>
      <c r="CE50" s="71"/>
      <c r="CF50" s="72" t="s">
        <v>115</v>
      </c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4"/>
      <c r="CS50" s="72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4"/>
      <c r="DF50" s="63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5"/>
      <c r="DS50" s="63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5"/>
      <c r="EF50" s="63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5"/>
      <c r="ES50" s="66" t="s">
        <v>42</v>
      </c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8"/>
    </row>
    <row r="51" spans="1:161" ht="21.75" customHeight="1">
      <c r="A51" s="90" t="s">
        <v>116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26" t="s">
        <v>117</v>
      </c>
      <c r="BY51" s="27"/>
      <c r="BZ51" s="27"/>
      <c r="CA51" s="27"/>
      <c r="CB51" s="27"/>
      <c r="CC51" s="27"/>
      <c r="CD51" s="27"/>
      <c r="CE51" s="71"/>
      <c r="CF51" s="72" t="s">
        <v>118</v>
      </c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4"/>
      <c r="CS51" s="72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4"/>
      <c r="DF51" s="63">
        <f>DF52</f>
        <v>0</v>
      </c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5"/>
      <c r="DS51" s="63">
        <f>DS52</f>
        <v>0</v>
      </c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5"/>
      <c r="EF51" s="63">
        <f>EF52</f>
        <v>0</v>
      </c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5"/>
      <c r="ES51" s="66" t="s">
        <v>42</v>
      </c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8"/>
    </row>
    <row r="52" spans="1:161" ht="33.75" customHeight="1">
      <c r="A52" s="82" t="s">
        <v>119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26" t="s">
        <v>120</v>
      </c>
      <c r="BY52" s="27"/>
      <c r="BZ52" s="27"/>
      <c r="CA52" s="27"/>
      <c r="CB52" s="27"/>
      <c r="CC52" s="27"/>
      <c r="CD52" s="27"/>
      <c r="CE52" s="71"/>
      <c r="CF52" s="72" t="s">
        <v>121</v>
      </c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4"/>
      <c r="CS52" s="72" t="s">
        <v>292</v>
      </c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4"/>
      <c r="DF52" s="63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5"/>
      <c r="DS52" s="63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5"/>
      <c r="EF52" s="63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5"/>
      <c r="ES52" s="66" t="s">
        <v>42</v>
      </c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8"/>
    </row>
    <row r="53" spans="1:161" ht="21.75" customHeight="1">
      <c r="A53" s="90" t="s">
        <v>122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26" t="s">
        <v>123</v>
      </c>
      <c r="BY53" s="27"/>
      <c r="BZ53" s="27"/>
      <c r="CA53" s="27"/>
      <c r="CB53" s="27"/>
      <c r="CC53" s="27"/>
      <c r="CD53" s="27"/>
      <c r="CE53" s="71"/>
      <c r="CF53" s="72" t="s">
        <v>124</v>
      </c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4"/>
      <c r="CS53" s="72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4"/>
      <c r="DF53" s="63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5"/>
      <c r="DS53" s="63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5"/>
      <c r="EF53" s="63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5"/>
      <c r="ES53" s="66" t="s">
        <v>42</v>
      </c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8"/>
    </row>
    <row r="54" spans="1:161" ht="33.75" customHeight="1">
      <c r="A54" s="90" t="s">
        <v>125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26" t="s">
        <v>126</v>
      </c>
      <c r="BY54" s="27"/>
      <c r="BZ54" s="27"/>
      <c r="CA54" s="27"/>
      <c r="CB54" s="27"/>
      <c r="CC54" s="27"/>
      <c r="CD54" s="27"/>
      <c r="CE54" s="71"/>
      <c r="CF54" s="72" t="s">
        <v>127</v>
      </c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4"/>
      <c r="CS54" s="72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4"/>
      <c r="DF54" s="63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5"/>
      <c r="DS54" s="63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5"/>
      <c r="EF54" s="63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5"/>
      <c r="ES54" s="66" t="s">
        <v>42</v>
      </c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8"/>
    </row>
    <row r="55" spans="1:161" ht="10.5" customHeight="1">
      <c r="A55" s="90" t="s">
        <v>128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26" t="s">
        <v>129</v>
      </c>
      <c r="BY55" s="27"/>
      <c r="BZ55" s="27"/>
      <c r="CA55" s="27"/>
      <c r="CB55" s="27"/>
      <c r="CC55" s="27"/>
      <c r="CD55" s="27"/>
      <c r="CE55" s="71"/>
      <c r="CF55" s="72" t="s">
        <v>130</v>
      </c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4"/>
      <c r="CS55" s="72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4"/>
      <c r="DF55" s="63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5"/>
      <c r="DS55" s="63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5"/>
      <c r="EF55" s="63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5"/>
      <c r="ES55" s="66" t="s">
        <v>42</v>
      </c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8"/>
    </row>
    <row r="56" spans="1:161" ht="21" customHeight="1">
      <c r="A56" s="121" t="s">
        <v>131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26" t="s">
        <v>132</v>
      </c>
      <c r="BY56" s="27"/>
      <c r="BZ56" s="27"/>
      <c r="CA56" s="27"/>
      <c r="CB56" s="27"/>
      <c r="CC56" s="27"/>
      <c r="CD56" s="27"/>
      <c r="CE56" s="71"/>
      <c r="CF56" s="72" t="s">
        <v>133</v>
      </c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4"/>
      <c r="CS56" s="72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4"/>
      <c r="DF56" s="63">
        <f>DF57+DF58+DF59</f>
        <v>0</v>
      </c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5"/>
      <c r="DS56" s="63">
        <f>DS57+DS58+DS59</f>
        <v>0</v>
      </c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5"/>
      <c r="EF56" s="63">
        <f>EF57+EF58+EF59</f>
        <v>0</v>
      </c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5"/>
      <c r="ES56" s="66" t="s">
        <v>42</v>
      </c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8"/>
    </row>
    <row r="57" spans="1:161" ht="21.75" customHeight="1">
      <c r="A57" s="90" t="s">
        <v>134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26" t="s">
        <v>135</v>
      </c>
      <c r="BY57" s="27"/>
      <c r="BZ57" s="27"/>
      <c r="CA57" s="27"/>
      <c r="CB57" s="27"/>
      <c r="CC57" s="27"/>
      <c r="CD57" s="27"/>
      <c r="CE57" s="71"/>
      <c r="CF57" s="72" t="s">
        <v>136</v>
      </c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4"/>
      <c r="CS57" s="72" t="s">
        <v>281</v>
      </c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4"/>
      <c r="DF57" s="63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5"/>
      <c r="DS57" s="63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5"/>
      <c r="EF57" s="63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5"/>
      <c r="ES57" s="66" t="s">
        <v>42</v>
      </c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8"/>
    </row>
    <row r="58" spans="1:161" ht="21.75" customHeight="1">
      <c r="A58" s="90" t="s">
        <v>137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26" t="s">
        <v>138</v>
      </c>
      <c r="BY58" s="27"/>
      <c r="BZ58" s="27"/>
      <c r="CA58" s="27"/>
      <c r="CB58" s="27"/>
      <c r="CC58" s="27"/>
      <c r="CD58" s="27"/>
      <c r="CE58" s="71"/>
      <c r="CF58" s="72" t="s">
        <v>139</v>
      </c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4"/>
      <c r="CS58" s="72" t="s">
        <v>281</v>
      </c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4"/>
      <c r="DF58" s="63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5"/>
      <c r="DS58" s="63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5"/>
      <c r="EF58" s="63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5"/>
      <c r="ES58" s="66" t="s">
        <v>42</v>
      </c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8"/>
    </row>
    <row r="59" spans="1:161" ht="18.75" customHeight="1">
      <c r="A59" s="90" t="s">
        <v>140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26" t="s">
        <v>141</v>
      </c>
      <c r="BY59" s="27"/>
      <c r="BZ59" s="27"/>
      <c r="CA59" s="27"/>
      <c r="CB59" s="27"/>
      <c r="CC59" s="27"/>
      <c r="CD59" s="27"/>
      <c r="CE59" s="71"/>
      <c r="CF59" s="72" t="s">
        <v>142</v>
      </c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4"/>
      <c r="CS59" s="72" t="s">
        <v>281</v>
      </c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4"/>
      <c r="DF59" s="63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5"/>
      <c r="DS59" s="63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5"/>
      <c r="EF59" s="63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5"/>
      <c r="ES59" s="66" t="s">
        <v>42</v>
      </c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8"/>
    </row>
    <row r="60" spans="1:161" ht="10.5" customHeight="1">
      <c r="A60" s="121" t="s">
        <v>143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26" t="s">
        <v>144</v>
      </c>
      <c r="BY60" s="27"/>
      <c r="BZ60" s="27"/>
      <c r="CA60" s="27"/>
      <c r="CB60" s="27"/>
      <c r="CC60" s="27"/>
      <c r="CD60" s="27"/>
      <c r="CE60" s="71"/>
      <c r="CF60" s="72" t="s">
        <v>42</v>
      </c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4"/>
      <c r="CS60" s="72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4"/>
      <c r="DF60" s="63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5"/>
      <c r="DS60" s="63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5"/>
      <c r="EF60" s="63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5"/>
      <c r="ES60" s="66" t="s">
        <v>42</v>
      </c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8"/>
    </row>
    <row r="61" spans="1:161" ht="21.75" customHeight="1">
      <c r="A61" s="90" t="s">
        <v>145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26" t="s">
        <v>146</v>
      </c>
      <c r="BY61" s="27"/>
      <c r="BZ61" s="27"/>
      <c r="CA61" s="27"/>
      <c r="CB61" s="27"/>
      <c r="CC61" s="27"/>
      <c r="CD61" s="27"/>
      <c r="CE61" s="71"/>
      <c r="CF61" s="72" t="s">
        <v>147</v>
      </c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4"/>
      <c r="CS61" s="72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4"/>
      <c r="DF61" s="63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5"/>
      <c r="DS61" s="63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5"/>
      <c r="EF61" s="63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5"/>
      <c r="ES61" s="66" t="s">
        <v>42</v>
      </c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8"/>
    </row>
    <row r="62" spans="1:161" ht="10.5" customHeight="1">
      <c r="A62" s="90" t="s">
        <v>148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26" t="s">
        <v>149</v>
      </c>
      <c r="BY62" s="27"/>
      <c r="BZ62" s="27"/>
      <c r="CA62" s="27"/>
      <c r="CB62" s="27"/>
      <c r="CC62" s="27"/>
      <c r="CD62" s="27"/>
      <c r="CE62" s="71"/>
      <c r="CF62" s="72" t="s">
        <v>150</v>
      </c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4"/>
      <c r="CS62" s="72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4"/>
      <c r="DF62" s="63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5"/>
      <c r="DS62" s="63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5"/>
      <c r="EF62" s="63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5"/>
      <c r="ES62" s="66" t="s">
        <v>42</v>
      </c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8"/>
    </row>
    <row r="63" spans="1:161" ht="21.75" customHeight="1">
      <c r="A63" s="90" t="s">
        <v>151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26" t="s">
        <v>152</v>
      </c>
      <c r="BY63" s="27"/>
      <c r="BZ63" s="27"/>
      <c r="CA63" s="27"/>
      <c r="CB63" s="27"/>
      <c r="CC63" s="27"/>
      <c r="CD63" s="27"/>
      <c r="CE63" s="71"/>
      <c r="CF63" s="72" t="s">
        <v>153</v>
      </c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4"/>
      <c r="CS63" s="72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4"/>
      <c r="DF63" s="63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5"/>
      <c r="DS63" s="63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5"/>
      <c r="EF63" s="63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5"/>
      <c r="ES63" s="66" t="s">
        <v>42</v>
      </c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8"/>
    </row>
    <row r="64" spans="1:161" ht="19.5" customHeight="1">
      <c r="A64" s="121" t="s">
        <v>154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26" t="s">
        <v>155</v>
      </c>
      <c r="BY64" s="27"/>
      <c r="BZ64" s="27"/>
      <c r="CA64" s="27"/>
      <c r="CB64" s="27"/>
      <c r="CC64" s="27"/>
      <c r="CD64" s="27"/>
      <c r="CE64" s="71"/>
      <c r="CF64" s="72" t="s">
        <v>42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4"/>
      <c r="CS64" s="72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4"/>
      <c r="DF64" s="63">
        <f>DF65</f>
        <v>0</v>
      </c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5"/>
      <c r="DS64" s="63">
        <f>DS65</f>
        <v>0</v>
      </c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5"/>
      <c r="EF64" s="63">
        <f>EF65</f>
        <v>0</v>
      </c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5"/>
      <c r="ES64" s="66" t="s">
        <v>42</v>
      </c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8"/>
    </row>
    <row r="65" spans="1:161" ht="21.75" customHeight="1">
      <c r="A65" s="90" t="s">
        <v>156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26" t="s">
        <v>157</v>
      </c>
      <c r="BY65" s="27"/>
      <c r="BZ65" s="27"/>
      <c r="CA65" s="27"/>
      <c r="CB65" s="27"/>
      <c r="CC65" s="27"/>
      <c r="CD65" s="27"/>
      <c r="CE65" s="71"/>
      <c r="CF65" s="72" t="s">
        <v>158</v>
      </c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4"/>
      <c r="CS65" s="72" t="s">
        <v>282</v>
      </c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4"/>
      <c r="DF65" s="63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5"/>
      <c r="DS65" s="63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5"/>
      <c r="EF65" s="63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5"/>
      <c r="ES65" s="66" t="s">
        <v>42</v>
      </c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8"/>
    </row>
    <row r="66" spans="1:161" ht="12.75" customHeight="1">
      <c r="A66" s="121" t="s">
        <v>159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26" t="s">
        <v>160</v>
      </c>
      <c r="BY66" s="27"/>
      <c r="BZ66" s="27"/>
      <c r="CA66" s="27"/>
      <c r="CB66" s="27"/>
      <c r="CC66" s="27"/>
      <c r="CD66" s="27"/>
      <c r="CE66" s="71"/>
      <c r="CF66" s="72" t="s">
        <v>42</v>
      </c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4"/>
      <c r="CS66" s="72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4"/>
      <c r="DF66" s="63">
        <f>DF67+DF68+DF69+DF70</f>
        <v>102600</v>
      </c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5"/>
      <c r="DS66" s="63">
        <f>DS67+DS68+DS69+DS70</f>
        <v>102600</v>
      </c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5"/>
      <c r="EF66" s="63">
        <f>EF67+EF68+EF69+EF70</f>
        <v>102600</v>
      </c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5"/>
      <c r="ES66" s="66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8"/>
    </row>
    <row r="67" spans="1:161" ht="21.75" customHeight="1">
      <c r="A67" s="90" t="s">
        <v>161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26" t="s">
        <v>162</v>
      </c>
      <c r="BY67" s="27"/>
      <c r="BZ67" s="27"/>
      <c r="CA67" s="27"/>
      <c r="CB67" s="27"/>
      <c r="CC67" s="27"/>
      <c r="CD67" s="27"/>
      <c r="CE67" s="71"/>
      <c r="CF67" s="72" t="s">
        <v>163</v>
      </c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4"/>
      <c r="CS67" s="72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4"/>
      <c r="DF67" s="63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5"/>
      <c r="DS67" s="63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5"/>
      <c r="EF67" s="63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5"/>
      <c r="ES67" s="66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8"/>
    </row>
    <row r="68" spans="1:161" ht="29.25" customHeight="1" thickBot="1">
      <c r="A68" s="90" t="s">
        <v>164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115" t="s">
        <v>165</v>
      </c>
      <c r="BY68" s="116"/>
      <c r="BZ68" s="116"/>
      <c r="CA68" s="116"/>
      <c r="CB68" s="116"/>
      <c r="CC68" s="116"/>
      <c r="CD68" s="116"/>
      <c r="CE68" s="117"/>
      <c r="CF68" s="118" t="s">
        <v>166</v>
      </c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20"/>
      <c r="CS68" s="118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20"/>
      <c r="DF68" s="101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3"/>
      <c r="DS68" s="101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3"/>
      <c r="EF68" s="101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3"/>
      <c r="ES68" s="35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104"/>
    </row>
    <row r="69" spans="1:161" ht="21.75" customHeight="1">
      <c r="A69" s="90" t="s">
        <v>167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29" t="s">
        <v>168</v>
      </c>
      <c r="BY69" s="30"/>
      <c r="BZ69" s="30"/>
      <c r="CA69" s="30"/>
      <c r="CB69" s="30"/>
      <c r="CC69" s="30"/>
      <c r="CD69" s="30"/>
      <c r="CE69" s="105"/>
      <c r="CF69" s="106" t="s">
        <v>169</v>
      </c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8"/>
      <c r="CS69" s="106" t="s">
        <v>283</v>
      </c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8"/>
      <c r="DF69" s="109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1"/>
      <c r="DS69" s="109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1"/>
      <c r="EF69" s="109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1"/>
      <c r="ES69" s="112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4"/>
    </row>
    <row r="70" spans="1:161" ht="11.25" customHeight="1">
      <c r="A70" s="98" t="s">
        <v>170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100"/>
      <c r="BX70" s="94" t="s">
        <v>171</v>
      </c>
      <c r="BY70" s="95"/>
      <c r="BZ70" s="95"/>
      <c r="CA70" s="95"/>
      <c r="CB70" s="95"/>
      <c r="CC70" s="95"/>
      <c r="CD70" s="95"/>
      <c r="CE70" s="96"/>
      <c r="CF70" s="87" t="s">
        <v>172</v>
      </c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9"/>
      <c r="CS70" s="87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9"/>
      <c r="DF70" s="84">
        <f>DF72+DF73+DF74+DF75+DF76+DF77+DF78+DF79+DF80+DF81+DF82+DF83+DF84</f>
        <v>102600</v>
      </c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6"/>
      <c r="DS70" s="84">
        <f>DS72+DS73+DS74+DS75+DS76+DS77+DS78+DS79+DS80+DS81+DS82+DS83+DS84</f>
        <v>102600</v>
      </c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6"/>
      <c r="EF70" s="84">
        <f>EF72+EF73+EF74+EF75+EF76+EF77+EF78+EF79+EF80+EF81+EF82+EF83+EF84</f>
        <v>102600</v>
      </c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6"/>
      <c r="ES70" s="84">
        <f>ES72+ES73+ES74+ES75+ES76+ES77+ES78+ES79+ES80+ES81+ES82+ES83+ES84</f>
        <v>0</v>
      </c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6"/>
    </row>
    <row r="71" spans="1:161" ht="11.25" customHeight="1">
      <c r="A71" s="97" t="s">
        <v>173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4"/>
      <c r="BY71" s="95"/>
      <c r="BZ71" s="95"/>
      <c r="CA71" s="95"/>
      <c r="CB71" s="95"/>
      <c r="CC71" s="95"/>
      <c r="CD71" s="95"/>
      <c r="CE71" s="96"/>
      <c r="CF71" s="87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9"/>
      <c r="CS71" s="87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9"/>
      <c r="DF71" s="87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9"/>
      <c r="DS71" s="87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9"/>
      <c r="EF71" s="87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9"/>
      <c r="ES71" s="87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9"/>
    </row>
    <row r="72" spans="1:161" ht="11.25" customHeight="1">
      <c r="A72" s="92" t="s">
        <v>284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3"/>
      <c r="BX72" s="94" t="s">
        <v>313</v>
      </c>
      <c r="BY72" s="95"/>
      <c r="BZ72" s="95"/>
      <c r="CA72" s="95"/>
      <c r="CB72" s="95"/>
      <c r="CC72" s="95"/>
      <c r="CD72" s="95"/>
      <c r="CE72" s="96"/>
      <c r="CF72" s="87" t="s">
        <v>172</v>
      </c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9"/>
      <c r="CS72" s="87" t="s">
        <v>293</v>
      </c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9"/>
      <c r="DF72" s="84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6"/>
      <c r="DS72" s="84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6"/>
      <c r="EF72" s="84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6"/>
      <c r="ES72" s="87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9"/>
    </row>
    <row r="73" spans="1:161" ht="11.25" customHeight="1">
      <c r="A73" s="92" t="s">
        <v>285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3"/>
      <c r="BX73" s="94" t="s">
        <v>314</v>
      </c>
      <c r="BY73" s="95"/>
      <c r="BZ73" s="95"/>
      <c r="CA73" s="95"/>
      <c r="CB73" s="95"/>
      <c r="CC73" s="95"/>
      <c r="CD73" s="95"/>
      <c r="CE73" s="96"/>
      <c r="CF73" s="87" t="s">
        <v>172</v>
      </c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9"/>
      <c r="CS73" s="87" t="s">
        <v>294</v>
      </c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9"/>
      <c r="DF73" s="84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6"/>
      <c r="DS73" s="84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6"/>
      <c r="EF73" s="84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6"/>
      <c r="ES73" s="87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9"/>
    </row>
    <row r="74" spans="1:161" ht="11.25" customHeight="1">
      <c r="A74" s="92" t="s">
        <v>286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3"/>
      <c r="BX74" s="94" t="s">
        <v>315</v>
      </c>
      <c r="BY74" s="95"/>
      <c r="BZ74" s="95"/>
      <c r="CA74" s="95"/>
      <c r="CB74" s="95"/>
      <c r="CC74" s="95"/>
      <c r="CD74" s="95"/>
      <c r="CE74" s="96"/>
      <c r="CF74" s="87" t="s">
        <v>172</v>
      </c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9"/>
      <c r="CS74" s="87" t="s">
        <v>295</v>
      </c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9"/>
      <c r="DF74" s="84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6"/>
      <c r="DS74" s="84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6"/>
      <c r="EF74" s="84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6"/>
      <c r="ES74" s="87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9"/>
    </row>
    <row r="75" spans="1:161" ht="11.25" customHeight="1">
      <c r="A75" s="92" t="s">
        <v>287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3"/>
      <c r="BX75" s="94" t="s">
        <v>316</v>
      </c>
      <c r="BY75" s="95"/>
      <c r="BZ75" s="95"/>
      <c r="CA75" s="95"/>
      <c r="CB75" s="95"/>
      <c r="CC75" s="95"/>
      <c r="CD75" s="95"/>
      <c r="CE75" s="96"/>
      <c r="CF75" s="87" t="s">
        <v>172</v>
      </c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9"/>
      <c r="CS75" s="87" t="s">
        <v>283</v>
      </c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9"/>
      <c r="DF75" s="84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6"/>
      <c r="DS75" s="84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6"/>
      <c r="EF75" s="84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6"/>
      <c r="ES75" s="87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9"/>
    </row>
    <row r="76" spans="1:161" ht="11.25" customHeight="1">
      <c r="A76" s="92" t="s">
        <v>288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3"/>
      <c r="BX76" s="94" t="s">
        <v>317</v>
      </c>
      <c r="BY76" s="95"/>
      <c r="BZ76" s="95"/>
      <c r="CA76" s="95"/>
      <c r="CB76" s="95"/>
      <c r="CC76" s="95"/>
      <c r="CD76" s="95"/>
      <c r="CE76" s="96"/>
      <c r="CF76" s="87" t="s">
        <v>172</v>
      </c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9"/>
      <c r="CS76" s="87" t="s">
        <v>296</v>
      </c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9"/>
      <c r="DF76" s="84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6"/>
      <c r="DS76" s="84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6"/>
      <c r="EF76" s="84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6"/>
      <c r="ES76" s="87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9"/>
    </row>
    <row r="77" spans="1:161" ht="11.25" customHeight="1">
      <c r="A77" s="92" t="s">
        <v>298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3"/>
      <c r="BX77" s="94" t="s">
        <v>318</v>
      </c>
      <c r="BY77" s="95"/>
      <c r="BZ77" s="95"/>
      <c r="CA77" s="95"/>
      <c r="CB77" s="95"/>
      <c r="CC77" s="95"/>
      <c r="CD77" s="95"/>
      <c r="CE77" s="96"/>
      <c r="CF77" s="87" t="s">
        <v>172</v>
      </c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9"/>
      <c r="CS77" s="87" t="s">
        <v>297</v>
      </c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9"/>
      <c r="DF77" s="84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6"/>
      <c r="DS77" s="84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6"/>
      <c r="EF77" s="84"/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6"/>
      <c r="ES77" s="87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9"/>
    </row>
    <row r="78" spans="1:161" ht="11.25" customHeight="1">
      <c r="A78" s="92" t="s">
        <v>299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3"/>
      <c r="BX78" s="94" t="s">
        <v>319</v>
      </c>
      <c r="BY78" s="95"/>
      <c r="BZ78" s="95"/>
      <c r="CA78" s="95"/>
      <c r="CB78" s="95"/>
      <c r="CC78" s="95"/>
      <c r="CD78" s="95"/>
      <c r="CE78" s="96"/>
      <c r="CF78" s="87" t="s">
        <v>172</v>
      </c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9"/>
      <c r="CS78" s="87" t="s">
        <v>301</v>
      </c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9"/>
      <c r="DF78" s="84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6"/>
      <c r="DS78" s="84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6"/>
      <c r="EF78" s="84"/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6"/>
      <c r="ES78" s="87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9"/>
    </row>
    <row r="79" spans="1:161" ht="11.25" customHeight="1">
      <c r="A79" s="92" t="s">
        <v>300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3"/>
      <c r="BX79" s="94" t="s">
        <v>320</v>
      </c>
      <c r="BY79" s="95"/>
      <c r="BZ79" s="95"/>
      <c r="CA79" s="95"/>
      <c r="CB79" s="95"/>
      <c r="CC79" s="95"/>
      <c r="CD79" s="95"/>
      <c r="CE79" s="96"/>
      <c r="CF79" s="87" t="s">
        <v>172</v>
      </c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9"/>
      <c r="CS79" s="87" t="s">
        <v>302</v>
      </c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9"/>
      <c r="DF79" s="84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6"/>
      <c r="DS79" s="84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6"/>
      <c r="EF79" s="84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6"/>
      <c r="ES79" s="87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9"/>
    </row>
    <row r="80" spans="1:161" ht="11.25" customHeight="1">
      <c r="A80" s="92" t="s">
        <v>304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3"/>
      <c r="BX80" s="94" t="s">
        <v>321</v>
      </c>
      <c r="BY80" s="95"/>
      <c r="BZ80" s="95"/>
      <c r="CA80" s="95"/>
      <c r="CB80" s="95"/>
      <c r="CC80" s="95"/>
      <c r="CD80" s="95"/>
      <c r="CE80" s="96"/>
      <c r="CF80" s="87" t="s">
        <v>172</v>
      </c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9"/>
      <c r="CS80" s="87" t="s">
        <v>303</v>
      </c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9"/>
      <c r="DF80" s="84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6"/>
      <c r="DS80" s="84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EE80" s="86"/>
      <c r="EF80" s="84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6"/>
      <c r="ES80" s="87"/>
      <c r="ET80" s="88"/>
      <c r="EU80" s="88"/>
      <c r="EV80" s="88"/>
      <c r="EW80" s="88"/>
      <c r="EX80" s="88"/>
      <c r="EY80" s="88"/>
      <c r="EZ80" s="88"/>
      <c r="FA80" s="88"/>
      <c r="FB80" s="88"/>
      <c r="FC80" s="88"/>
      <c r="FD80" s="88"/>
      <c r="FE80" s="89"/>
    </row>
    <row r="81" spans="1:161" ht="11.25" customHeight="1">
      <c r="A81" s="92" t="s">
        <v>308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3"/>
      <c r="BX81" s="94" t="s">
        <v>322</v>
      </c>
      <c r="BY81" s="95"/>
      <c r="BZ81" s="95"/>
      <c r="CA81" s="95"/>
      <c r="CB81" s="95"/>
      <c r="CC81" s="95"/>
      <c r="CD81" s="95"/>
      <c r="CE81" s="96"/>
      <c r="CF81" s="87" t="s">
        <v>172</v>
      </c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9"/>
      <c r="CS81" s="87" t="s">
        <v>305</v>
      </c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9"/>
      <c r="DF81" s="84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6"/>
      <c r="DS81" s="84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6"/>
      <c r="EF81" s="84"/>
      <c r="EG81" s="85"/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6"/>
      <c r="ES81" s="87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9"/>
    </row>
    <row r="82" spans="1:161" ht="11.25" customHeight="1">
      <c r="A82" s="92" t="s">
        <v>309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3"/>
      <c r="BX82" s="94" t="s">
        <v>323</v>
      </c>
      <c r="BY82" s="95"/>
      <c r="BZ82" s="95"/>
      <c r="CA82" s="95"/>
      <c r="CB82" s="95"/>
      <c r="CC82" s="95"/>
      <c r="CD82" s="95"/>
      <c r="CE82" s="96"/>
      <c r="CF82" s="87" t="s">
        <v>172</v>
      </c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9"/>
      <c r="CS82" s="87" t="s">
        <v>306</v>
      </c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9"/>
      <c r="DF82" s="84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6"/>
      <c r="DS82" s="84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6"/>
      <c r="EF82" s="84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6"/>
      <c r="ES82" s="87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9"/>
    </row>
    <row r="83" spans="1:161" ht="11.25" customHeight="1">
      <c r="A83" s="92" t="s">
        <v>310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3"/>
      <c r="BX83" s="94" t="s">
        <v>324</v>
      </c>
      <c r="BY83" s="95"/>
      <c r="BZ83" s="95"/>
      <c r="CA83" s="95"/>
      <c r="CB83" s="95"/>
      <c r="CC83" s="95"/>
      <c r="CD83" s="95"/>
      <c r="CE83" s="96"/>
      <c r="CF83" s="87" t="s">
        <v>172</v>
      </c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9"/>
      <c r="CS83" s="87" t="s">
        <v>307</v>
      </c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9"/>
      <c r="DF83" s="84">
        <v>102600</v>
      </c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6"/>
      <c r="DS83" s="84">
        <v>102600</v>
      </c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6"/>
      <c r="EF83" s="84">
        <v>102600</v>
      </c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6"/>
      <c r="ES83" s="87"/>
      <c r="ET83" s="88"/>
      <c r="EU83" s="88"/>
      <c r="EV83" s="88"/>
      <c r="EW83" s="88"/>
      <c r="EX83" s="88"/>
      <c r="EY83" s="88"/>
      <c r="EZ83" s="88"/>
      <c r="FA83" s="88"/>
      <c r="FB83" s="88"/>
      <c r="FC83" s="88"/>
      <c r="FD83" s="88"/>
      <c r="FE83" s="89"/>
    </row>
    <row r="84" spans="1:161" ht="11.25" customHeight="1">
      <c r="A84" s="92" t="s">
        <v>312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3"/>
      <c r="BX84" s="94" t="s">
        <v>325</v>
      </c>
      <c r="BY84" s="95"/>
      <c r="BZ84" s="95"/>
      <c r="CA84" s="95"/>
      <c r="CB84" s="95"/>
      <c r="CC84" s="95"/>
      <c r="CD84" s="95"/>
      <c r="CE84" s="96"/>
      <c r="CF84" s="87" t="s">
        <v>172</v>
      </c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9"/>
      <c r="CS84" s="87" t="s">
        <v>311</v>
      </c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9"/>
      <c r="DF84" s="84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6"/>
      <c r="DS84" s="84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5"/>
      <c r="EE84" s="86"/>
      <c r="EF84" s="84"/>
      <c r="EG84" s="85"/>
      <c r="EH84" s="85"/>
      <c r="EI84" s="85"/>
      <c r="EJ84" s="85"/>
      <c r="EK84" s="85"/>
      <c r="EL84" s="85"/>
      <c r="EM84" s="85"/>
      <c r="EN84" s="85"/>
      <c r="EO84" s="85"/>
      <c r="EP84" s="85"/>
      <c r="EQ84" s="85"/>
      <c r="ER84" s="86"/>
      <c r="ES84" s="87"/>
      <c r="ET84" s="88"/>
      <c r="EU84" s="88"/>
      <c r="EV84" s="88"/>
      <c r="EW84" s="88"/>
      <c r="EX84" s="88"/>
      <c r="EY84" s="88"/>
      <c r="EZ84" s="88"/>
      <c r="FA84" s="88"/>
      <c r="FB84" s="88"/>
      <c r="FC84" s="88"/>
      <c r="FD84" s="88"/>
      <c r="FE84" s="89"/>
    </row>
    <row r="85" spans="1:161" ht="11.25" customHeight="1">
      <c r="A85" s="90" t="s">
        <v>174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26" t="s">
        <v>175</v>
      </c>
      <c r="BY85" s="27"/>
      <c r="BZ85" s="27"/>
      <c r="CA85" s="27"/>
      <c r="CB85" s="27"/>
      <c r="CC85" s="27"/>
      <c r="CD85" s="27"/>
      <c r="CE85" s="71"/>
      <c r="CF85" s="72" t="s">
        <v>176</v>
      </c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4"/>
      <c r="CS85" s="72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4"/>
      <c r="DF85" s="63">
        <f>DF86+DF87</f>
        <v>0</v>
      </c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5"/>
      <c r="DS85" s="63">
        <f>DS86+DS87</f>
        <v>0</v>
      </c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5"/>
      <c r="EF85" s="63">
        <f>EF86+EF87</f>
        <v>0</v>
      </c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5"/>
      <c r="ES85" s="63">
        <f>ES86+ES87</f>
        <v>0</v>
      </c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5"/>
    </row>
    <row r="86" spans="1:161" ht="21.75" customHeight="1">
      <c r="A86" s="82" t="s">
        <v>177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26" t="s">
        <v>178</v>
      </c>
      <c r="BY86" s="27"/>
      <c r="BZ86" s="27"/>
      <c r="CA86" s="27"/>
      <c r="CB86" s="27"/>
      <c r="CC86" s="27"/>
      <c r="CD86" s="27"/>
      <c r="CE86" s="71"/>
      <c r="CF86" s="72" t="s">
        <v>179</v>
      </c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4"/>
      <c r="CS86" s="72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4"/>
      <c r="DF86" s="63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5"/>
      <c r="DS86" s="63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5"/>
      <c r="EF86" s="63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5"/>
      <c r="ES86" s="66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8"/>
    </row>
    <row r="87" spans="1:161" ht="22.5" customHeight="1">
      <c r="A87" s="82" t="s">
        <v>180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26" t="s">
        <v>181</v>
      </c>
      <c r="BY87" s="27"/>
      <c r="BZ87" s="27"/>
      <c r="CA87" s="27"/>
      <c r="CB87" s="27"/>
      <c r="CC87" s="27"/>
      <c r="CD87" s="27"/>
      <c r="CE87" s="71"/>
      <c r="CF87" s="72" t="s">
        <v>182</v>
      </c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4"/>
      <c r="CS87" s="72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4"/>
      <c r="DF87" s="63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5"/>
      <c r="DS87" s="63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5"/>
      <c r="EF87" s="63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5"/>
      <c r="ES87" s="66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8"/>
    </row>
    <row r="88" spans="1:161" ht="12.75" customHeight="1">
      <c r="A88" s="75" t="s">
        <v>183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6" t="s">
        <v>184</v>
      </c>
      <c r="BY88" s="77"/>
      <c r="BZ88" s="77"/>
      <c r="CA88" s="77"/>
      <c r="CB88" s="77"/>
      <c r="CC88" s="77"/>
      <c r="CD88" s="77"/>
      <c r="CE88" s="78"/>
      <c r="CF88" s="79" t="s">
        <v>185</v>
      </c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1"/>
      <c r="CS88" s="72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4"/>
      <c r="DF88" s="63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5"/>
      <c r="DS88" s="63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5"/>
      <c r="EF88" s="63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5"/>
      <c r="ES88" s="66" t="s">
        <v>42</v>
      </c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8"/>
    </row>
    <row r="89" spans="1:161" ht="22.5" customHeight="1">
      <c r="A89" s="69" t="s">
        <v>186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26" t="s">
        <v>187</v>
      </c>
      <c r="BY89" s="27"/>
      <c r="BZ89" s="27"/>
      <c r="CA89" s="27"/>
      <c r="CB89" s="27"/>
      <c r="CC89" s="27"/>
      <c r="CD89" s="27"/>
      <c r="CE89" s="71"/>
      <c r="CF89" s="72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4"/>
      <c r="CS89" s="72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4"/>
      <c r="DF89" s="63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5"/>
      <c r="DS89" s="63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5"/>
      <c r="EF89" s="63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5"/>
      <c r="ES89" s="66" t="s">
        <v>42</v>
      </c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8"/>
    </row>
    <row r="90" spans="1:161" ht="12.75" customHeight="1">
      <c r="A90" s="69" t="s">
        <v>188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26" t="s">
        <v>189</v>
      </c>
      <c r="BY90" s="27"/>
      <c r="BZ90" s="27"/>
      <c r="CA90" s="27"/>
      <c r="CB90" s="27"/>
      <c r="CC90" s="27"/>
      <c r="CD90" s="27"/>
      <c r="CE90" s="71"/>
      <c r="CF90" s="72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4"/>
      <c r="CS90" s="72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4"/>
      <c r="DF90" s="63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5"/>
      <c r="DS90" s="63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5"/>
      <c r="EF90" s="63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5"/>
      <c r="ES90" s="66" t="s">
        <v>42</v>
      </c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8"/>
    </row>
    <row r="91" spans="1:161" ht="12.75" customHeight="1">
      <c r="A91" s="69" t="s">
        <v>191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26" t="s">
        <v>190</v>
      </c>
      <c r="BY91" s="27"/>
      <c r="BZ91" s="27"/>
      <c r="CA91" s="27"/>
      <c r="CB91" s="27"/>
      <c r="CC91" s="27"/>
      <c r="CD91" s="27"/>
      <c r="CE91" s="71"/>
      <c r="CF91" s="72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4"/>
      <c r="CS91" s="72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4"/>
      <c r="DF91" s="63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5"/>
      <c r="DS91" s="63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5"/>
      <c r="EF91" s="63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5"/>
      <c r="ES91" s="66" t="s">
        <v>42</v>
      </c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8"/>
    </row>
    <row r="92" spans="1:161" ht="12.75" customHeight="1">
      <c r="A92" s="75" t="s">
        <v>192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6" t="s">
        <v>193</v>
      </c>
      <c r="BY92" s="77"/>
      <c r="BZ92" s="77"/>
      <c r="CA92" s="77"/>
      <c r="CB92" s="77"/>
      <c r="CC92" s="77"/>
      <c r="CD92" s="77"/>
      <c r="CE92" s="78"/>
      <c r="CF92" s="79" t="s">
        <v>42</v>
      </c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1"/>
      <c r="CS92" s="72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4"/>
      <c r="DF92" s="63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5"/>
      <c r="DS92" s="63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5"/>
      <c r="EF92" s="63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5"/>
      <c r="ES92" s="66" t="s">
        <v>42</v>
      </c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8"/>
    </row>
    <row r="93" spans="1:161" ht="15.75" customHeight="1">
      <c r="A93" s="69" t="s">
        <v>194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26" t="s">
        <v>195</v>
      </c>
      <c r="BY93" s="27"/>
      <c r="BZ93" s="27"/>
      <c r="CA93" s="27"/>
      <c r="CB93" s="27"/>
      <c r="CC93" s="27"/>
      <c r="CD93" s="27"/>
      <c r="CE93" s="71"/>
      <c r="CF93" s="72" t="s">
        <v>196</v>
      </c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4"/>
      <c r="CS93" s="72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4"/>
      <c r="DF93" s="63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5"/>
      <c r="DS93" s="63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5"/>
      <c r="EF93" s="63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5"/>
      <c r="ES93" s="66" t="s">
        <v>42</v>
      </c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8"/>
    </row>
    <row r="94" ht="3" customHeight="1"/>
    <row r="95" ht="3" customHeight="1"/>
  </sheetData>
  <sheetProtection/>
  <mergeCells count="689">
    <mergeCell ref="A2:FE2"/>
    <mergeCell ref="EF37:ER37"/>
    <mergeCell ref="ES37:FE37"/>
    <mergeCell ref="A37:BW37"/>
    <mergeCell ref="BX37:CE37"/>
    <mergeCell ref="CF37:CR37"/>
    <mergeCell ref="CS37:DE37"/>
    <mergeCell ref="DF37:DR37"/>
    <mergeCell ref="DS37:EE37"/>
    <mergeCell ref="DY4:EA4"/>
    <mergeCell ref="A1:FE1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  <mergeCell ref="EB4:EE4"/>
    <mergeCell ref="EF4:EK4"/>
    <mergeCell ref="EL4:EN4"/>
    <mergeCell ref="EO4:ER4"/>
    <mergeCell ref="ES4:FE5"/>
    <mergeCell ref="DF5:DR5"/>
    <mergeCell ref="DS5:EE5"/>
    <mergeCell ref="EF5:ER5"/>
    <mergeCell ref="A6:BW6"/>
    <mergeCell ref="BX6:CE6"/>
    <mergeCell ref="CF6:CR6"/>
    <mergeCell ref="CS6:DE6"/>
    <mergeCell ref="DF6:DR6"/>
    <mergeCell ref="DS6:EE6"/>
    <mergeCell ref="EF6:ER6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A8:BW8"/>
    <mergeCell ref="BX8:CE8"/>
    <mergeCell ref="CF8:CR8"/>
    <mergeCell ref="CS8:DE8"/>
    <mergeCell ref="DF8:DR8"/>
    <mergeCell ref="DS8:EE8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10:BW10"/>
    <mergeCell ref="BX10:CE10"/>
    <mergeCell ref="CF10:CR10"/>
    <mergeCell ref="CS10:DE10"/>
    <mergeCell ref="DF10:DR10"/>
    <mergeCell ref="DS10:EE10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2:BW12"/>
    <mergeCell ref="A13:BW13"/>
    <mergeCell ref="BX13:CE13"/>
    <mergeCell ref="CF13:CR13"/>
    <mergeCell ref="CS13:DE13"/>
    <mergeCell ref="DF13:DR13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A16:BW16"/>
    <mergeCell ref="BX16:CE16"/>
    <mergeCell ref="CF16:CR16"/>
    <mergeCell ref="CS16:DE16"/>
    <mergeCell ref="DF16:DR16"/>
    <mergeCell ref="DS16:EE16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8:BW18"/>
    <mergeCell ref="BX18:CE19"/>
    <mergeCell ref="CF18:CR19"/>
    <mergeCell ref="CS18:DE19"/>
    <mergeCell ref="DF18:DR19"/>
    <mergeCell ref="DS18:EE19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A23:BW23"/>
    <mergeCell ref="BX23:CE23"/>
    <mergeCell ref="CF23:CR23"/>
    <mergeCell ref="CS23:DE23"/>
    <mergeCell ref="DF23:DR23"/>
    <mergeCell ref="DS23:EE23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5:BW25"/>
    <mergeCell ref="A26:BW26"/>
    <mergeCell ref="BX26:CE26"/>
    <mergeCell ref="CF26:CR26"/>
    <mergeCell ref="CS26:DE26"/>
    <mergeCell ref="DF26:DR26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A29:BW29"/>
    <mergeCell ref="BX29:CE30"/>
    <mergeCell ref="CF29:CR30"/>
    <mergeCell ref="CS29:DE30"/>
    <mergeCell ref="DF29:DR30"/>
    <mergeCell ref="DS29:EE30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A87:BW87"/>
    <mergeCell ref="BX87:CE87"/>
    <mergeCell ref="CF87:CR87"/>
    <mergeCell ref="CS87:DE87"/>
    <mergeCell ref="DF87:DR87"/>
    <mergeCell ref="DS87:EE87"/>
    <mergeCell ref="EF87:ER87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3:BW93"/>
    <mergeCell ref="BX93:CE93"/>
    <mergeCell ref="CF93:CR93"/>
    <mergeCell ref="CS93:DE93"/>
    <mergeCell ref="DF93:DR93"/>
    <mergeCell ref="DS93:EE93"/>
    <mergeCell ref="EF93:ER93"/>
    <mergeCell ref="ES93:FE9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rowBreaks count="2" manualBreakCount="2">
    <brk id="33" max="255" man="1"/>
    <brk id="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E93"/>
  <sheetViews>
    <sheetView zoomScalePageLayoutView="0" workbookViewId="0" topLeftCell="A1">
      <selection activeCell="EF80" sqref="EF80:ER80"/>
    </sheetView>
  </sheetViews>
  <sheetFormatPr defaultColWidth="0.875" defaultRowHeight="12.75"/>
  <cols>
    <col min="1" max="121" width="0.875" style="1" customWidth="1"/>
    <col min="122" max="122" width="4.25390625" style="1" customWidth="1"/>
    <col min="123" max="134" width="0.875" style="1" customWidth="1"/>
    <col min="135" max="135" width="4.125" style="1" customWidth="1"/>
    <col min="136" max="147" width="0.875" style="1" customWidth="1"/>
    <col min="148" max="148" width="3.625" style="1" customWidth="1"/>
    <col min="149" max="16384" width="0.875" style="1" customWidth="1"/>
  </cols>
  <sheetData>
    <row r="1" spans="1:161" s="6" customFormat="1" ht="15.75">
      <c r="A1" s="52" t="s">
        <v>367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</row>
    <row r="2" spans="1:161" ht="15.75">
      <c r="A2" s="268" t="s">
        <v>361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/>
      <c r="DK2" s="268"/>
      <c r="DL2" s="268"/>
      <c r="DM2" s="268"/>
      <c r="DN2" s="268"/>
      <c r="DO2" s="268"/>
      <c r="DP2" s="268"/>
      <c r="DQ2" s="268"/>
      <c r="DR2" s="268"/>
      <c r="DS2" s="268"/>
      <c r="DT2" s="268"/>
      <c r="DU2" s="268"/>
      <c r="DV2" s="268"/>
      <c r="DW2" s="268"/>
      <c r="DX2" s="268"/>
      <c r="DY2" s="268"/>
      <c r="DZ2" s="268"/>
      <c r="EA2" s="268"/>
      <c r="EB2" s="268"/>
      <c r="EC2" s="268"/>
      <c r="ED2" s="268"/>
      <c r="EE2" s="268"/>
      <c r="EF2" s="268"/>
      <c r="EG2" s="268"/>
      <c r="EH2" s="268"/>
      <c r="EI2" s="268"/>
      <c r="EJ2" s="268"/>
      <c r="EK2" s="268"/>
      <c r="EL2" s="268"/>
      <c r="EM2" s="268"/>
      <c r="EN2" s="268"/>
      <c r="EO2" s="268"/>
      <c r="EP2" s="268"/>
      <c r="EQ2" s="268"/>
      <c r="ER2" s="268"/>
      <c r="ES2" s="268"/>
      <c r="ET2" s="268"/>
      <c r="EU2" s="268"/>
      <c r="EV2" s="268"/>
      <c r="EW2" s="268"/>
      <c r="EX2" s="268"/>
      <c r="EY2" s="268"/>
      <c r="EZ2" s="268"/>
      <c r="FA2" s="268"/>
      <c r="FB2" s="268"/>
      <c r="FC2" s="268"/>
      <c r="FD2" s="268"/>
      <c r="FE2" s="268"/>
    </row>
    <row r="3" spans="1:161" ht="11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7"/>
      <c r="BX3" s="238" t="s">
        <v>2</v>
      </c>
      <c r="BY3" s="239"/>
      <c r="BZ3" s="239"/>
      <c r="CA3" s="239"/>
      <c r="CB3" s="239"/>
      <c r="CC3" s="239"/>
      <c r="CD3" s="239"/>
      <c r="CE3" s="244"/>
      <c r="CF3" s="238" t="s">
        <v>3</v>
      </c>
      <c r="CG3" s="239"/>
      <c r="CH3" s="239"/>
      <c r="CI3" s="239"/>
      <c r="CJ3" s="239"/>
      <c r="CK3" s="239"/>
      <c r="CL3" s="239"/>
      <c r="CM3" s="239"/>
      <c r="CN3" s="239"/>
      <c r="CO3" s="239"/>
      <c r="CP3" s="239"/>
      <c r="CQ3" s="239"/>
      <c r="CR3" s="244"/>
      <c r="CS3" s="238" t="s">
        <v>4</v>
      </c>
      <c r="CT3" s="239"/>
      <c r="CU3" s="239"/>
      <c r="CV3" s="239"/>
      <c r="CW3" s="239"/>
      <c r="CX3" s="239"/>
      <c r="CY3" s="239"/>
      <c r="CZ3" s="239"/>
      <c r="DA3" s="239"/>
      <c r="DB3" s="239"/>
      <c r="DC3" s="239"/>
      <c r="DD3" s="239"/>
      <c r="DE3" s="244"/>
      <c r="DF3" s="66" t="s">
        <v>11</v>
      </c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</row>
    <row r="4" spans="1:161" ht="11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40"/>
      <c r="BX4" s="245"/>
      <c r="BY4" s="246"/>
      <c r="BZ4" s="246"/>
      <c r="CA4" s="246"/>
      <c r="CB4" s="246"/>
      <c r="CC4" s="246"/>
      <c r="CD4" s="246"/>
      <c r="CE4" s="247"/>
      <c r="CF4" s="245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6"/>
      <c r="CR4" s="247"/>
      <c r="CS4" s="245"/>
      <c r="CT4" s="246"/>
      <c r="CU4" s="246"/>
      <c r="CV4" s="246"/>
      <c r="CW4" s="246"/>
      <c r="CX4" s="246"/>
      <c r="CY4" s="246"/>
      <c r="CZ4" s="246"/>
      <c r="DA4" s="246"/>
      <c r="DB4" s="246"/>
      <c r="DC4" s="246"/>
      <c r="DD4" s="246"/>
      <c r="DE4" s="247"/>
      <c r="DF4" s="236" t="s">
        <v>5</v>
      </c>
      <c r="DG4" s="237"/>
      <c r="DH4" s="237"/>
      <c r="DI4" s="237"/>
      <c r="DJ4" s="237"/>
      <c r="DK4" s="237"/>
      <c r="DL4" s="233" t="s">
        <v>364</v>
      </c>
      <c r="DM4" s="233"/>
      <c r="DN4" s="233"/>
      <c r="DO4" s="234" t="s">
        <v>6</v>
      </c>
      <c r="DP4" s="234"/>
      <c r="DQ4" s="234"/>
      <c r="DR4" s="235"/>
      <c r="DS4" s="236" t="s">
        <v>5</v>
      </c>
      <c r="DT4" s="237"/>
      <c r="DU4" s="237"/>
      <c r="DV4" s="237"/>
      <c r="DW4" s="237"/>
      <c r="DX4" s="237"/>
      <c r="DY4" s="233" t="s">
        <v>363</v>
      </c>
      <c r="DZ4" s="233"/>
      <c r="EA4" s="233"/>
      <c r="EB4" s="234" t="s">
        <v>6</v>
      </c>
      <c r="EC4" s="234"/>
      <c r="ED4" s="234"/>
      <c r="EE4" s="235"/>
      <c r="EF4" s="236" t="s">
        <v>5</v>
      </c>
      <c r="EG4" s="237"/>
      <c r="EH4" s="237"/>
      <c r="EI4" s="237"/>
      <c r="EJ4" s="237"/>
      <c r="EK4" s="237"/>
      <c r="EL4" s="233" t="s">
        <v>370</v>
      </c>
      <c r="EM4" s="233"/>
      <c r="EN4" s="233"/>
      <c r="EO4" s="234" t="s">
        <v>6</v>
      </c>
      <c r="EP4" s="234"/>
      <c r="EQ4" s="234"/>
      <c r="ER4" s="235"/>
      <c r="ES4" s="238" t="s">
        <v>10</v>
      </c>
      <c r="ET4" s="239"/>
      <c r="EU4" s="239"/>
      <c r="EV4" s="239"/>
      <c r="EW4" s="239"/>
      <c r="EX4" s="239"/>
      <c r="EY4" s="239"/>
      <c r="EZ4" s="239"/>
      <c r="FA4" s="239"/>
      <c r="FB4" s="239"/>
      <c r="FC4" s="239"/>
      <c r="FD4" s="239"/>
      <c r="FE4" s="239"/>
    </row>
    <row r="5" spans="1:161" ht="39" customHeigh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3"/>
      <c r="BX5" s="240"/>
      <c r="BY5" s="241"/>
      <c r="BZ5" s="241"/>
      <c r="CA5" s="241"/>
      <c r="CB5" s="241"/>
      <c r="CC5" s="241"/>
      <c r="CD5" s="241"/>
      <c r="CE5" s="248"/>
      <c r="CF5" s="240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8"/>
      <c r="CS5" s="240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8"/>
      <c r="DF5" s="227" t="s">
        <v>7</v>
      </c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9"/>
      <c r="DS5" s="227" t="s">
        <v>8</v>
      </c>
      <c r="DT5" s="228"/>
      <c r="DU5" s="228"/>
      <c r="DV5" s="228"/>
      <c r="DW5" s="228"/>
      <c r="DX5" s="228"/>
      <c r="DY5" s="228"/>
      <c r="DZ5" s="228"/>
      <c r="EA5" s="228"/>
      <c r="EB5" s="228"/>
      <c r="EC5" s="228"/>
      <c r="ED5" s="228"/>
      <c r="EE5" s="229"/>
      <c r="EF5" s="227" t="s">
        <v>9</v>
      </c>
      <c r="EG5" s="228"/>
      <c r="EH5" s="228"/>
      <c r="EI5" s="228"/>
      <c r="EJ5" s="228"/>
      <c r="EK5" s="228"/>
      <c r="EL5" s="228"/>
      <c r="EM5" s="228"/>
      <c r="EN5" s="228"/>
      <c r="EO5" s="228"/>
      <c r="EP5" s="228"/>
      <c r="EQ5" s="228"/>
      <c r="ER5" s="229"/>
      <c r="ES5" s="240"/>
      <c r="ET5" s="241"/>
      <c r="EU5" s="241"/>
      <c r="EV5" s="241"/>
      <c r="EW5" s="241"/>
      <c r="EX5" s="241"/>
      <c r="EY5" s="241"/>
      <c r="EZ5" s="241"/>
      <c r="FA5" s="241"/>
      <c r="FB5" s="241"/>
      <c r="FC5" s="241"/>
      <c r="FD5" s="241"/>
      <c r="FE5" s="241"/>
    </row>
    <row r="6" spans="1:161" ht="12" thickBot="1">
      <c r="A6" s="230" t="s">
        <v>12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1"/>
      <c r="BX6" s="222" t="s">
        <v>13</v>
      </c>
      <c r="BY6" s="223"/>
      <c r="BZ6" s="223"/>
      <c r="CA6" s="223"/>
      <c r="CB6" s="223"/>
      <c r="CC6" s="223"/>
      <c r="CD6" s="223"/>
      <c r="CE6" s="232"/>
      <c r="CF6" s="222" t="s">
        <v>14</v>
      </c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32"/>
      <c r="CS6" s="222" t="s">
        <v>15</v>
      </c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32"/>
      <c r="DF6" s="222" t="s">
        <v>16</v>
      </c>
      <c r="DG6" s="223"/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32"/>
      <c r="DS6" s="222" t="s">
        <v>17</v>
      </c>
      <c r="DT6" s="223"/>
      <c r="DU6" s="223"/>
      <c r="DV6" s="223"/>
      <c r="DW6" s="223"/>
      <c r="DX6" s="223"/>
      <c r="DY6" s="223"/>
      <c r="DZ6" s="223"/>
      <c r="EA6" s="223"/>
      <c r="EB6" s="223"/>
      <c r="EC6" s="223"/>
      <c r="ED6" s="223"/>
      <c r="EE6" s="232"/>
      <c r="EF6" s="222" t="s">
        <v>18</v>
      </c>
      <c r="EG6" s="223"/>
      <c r="EH6" s="223"/>
      <c r="EI6" s="223"/>
      <c r="EJ6" s="223"/>
      <c r="EK6" s="223"/>
      <c r="EL6" s="223"/>
      <c r="EM6" s="223"/>
      <c r="EN6" s="223"/>
      <c r="EO6" s="223"/>
      <c r="EP6" s="223"/>
      <c r="EQ6" s="223"/>
      <c r="ER6" s="232"/>
      <c r="ES6" s="222" t="s">
        <v>19</v>
      </c>
      <c r="ET6" s="223"/>
      <c r="EU6" s="223"/>
      <c r="EV6" s="223"/>
      <c r="EW6" s="223"/>
      <c r="EX6" s="223"/>
      <c r="EY6" s="223"/>
      <c r="EZ6" s="223"/>
      <c r="FA6" s="223"/>
      <c r="FB6" s="223"/>
      <c r="FC6" s="223"/>
      <c r="FD6" s="223"/>
      <c r="FE6" s="223"/>
    </row>
    <row r="7" spans="1:161" ht="12.75" customHeight="1">
      <c r="A7" s="221" t="s">
        <v>40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9" t="s">
        <v>41</v>
      </c>
      <c r="BY7" s="30"/>
      <c r="BZ7" s="30"/>
      <c r="CA7" s="30"/>
      <c r="CB7" s="30"/>
      <c r="CC7" s="30"/>
      <c r="CD7" s="30"/>
      <c r="CE7" s="105"/>
      <c r="CF7" s="106" t="s">
        <v>42</v>
      </c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8"/>
      <c r="CS7" s="106" t="s">
        <v>42</v>
      </c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8"/>
      <c r="DF7" s="224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6"/>
      <c r="DS7" s="224"/>
      <c r="DT7" s="225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6"/>
      <c r="EF7" s="224"/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6"/>
      <c r="ES7" s="224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67"/>
    </row>
    <row r="8" spans="1:161" ht="12.75" customHeight="1">
      <c r="A8" s="221" t="s">
        <v>43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6" t="s">
        <v>44</v>
      </c>
      <c r="BY8" s="27"/>
      <c r="BZ8" s="27"/>
      <c r="CA8" s="27"/>
      <c r="CB8" s="27"/>
      <c r="CC8" s="27"/>
      <c r="CD8" s="27"/>
      <c r="CE8" s="71"/>
      <c r="CF8" s="72" t="s">
        <v>42</v>
      </c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4"/>
      <c r="CS8" s="72" t="s">
        <v>42</v>
      </c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4"/>
      <c r="DF8" s="63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5"/>
      <c r="DS8" s="63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5"/>
      <c r="EF8" s="63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5"/>
      <c r="ES8" s="63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211"/>
    </row>
    <row r="9" spans="1:161" ht="24" customHeight="1">
      <c r="A9" s="140" t="s">
        <v>45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212" t="s">
        <v>46</v>
      </c>
      <c r="BY9" s="213"/>
      <c r="BZ9" s="213"/>
      <c r="CA9" s="213"/>
      <c r="CB9" s="213"/>
      <c r="CC9" s="213"/>
      <c r="CD9" s="213"/>
      <c r="CE9" s="214"/>
      <c r="CF9" s="215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4"/>
      <c r="CS9" s="216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8"/>
      <c r="DF9" s="134">
        <f>DF10+DF13+DF17+DF20+DF23+DF28+DF32</f>
        <v>4852611.58</v>
      </c>
      <c r="DG9" s="219"/>
      <c r="DH9" s="219"/>
      <c r="DI9" s="219"/>
      <c r="DJ9" s="219"/>
      <c r="DK9" s="219"/>
      <c r="DL9" s="219"/>
      <c r="DM9" s="219"/>
      <c r="DN9" s="219"/>
      <c r="DO9" s="219"/>
      <c r="DP9" s="219"/>
      <c r="DQ9" s="219"/>
      <c r="DR9" s="220"/>
      <c r="DS9" s="134">
        <f>DS10+DS13+DS17+DS20+DS23+DS28+DS32</f>
        <v>6934493.58</v>
      </c>
      <c r="DT9" s="219"/>
      <c r="DU9" s="219"/>
      <c r="DV9" s="219"/>
      <c r="DW9" s="219"/>
      <c r="DX9" s="219"/>
      <c r="DY9" s="219"/>
      <c r="DZ9" s="219"/>
      <c r="EA9" s="219"/>
      <c r="EB9" s="219"/>
      <c r="EC9" s="219"/>
      <c r="ED9" s="219"/>
      <c r="EE9" s="220"/>
      <c r="EF9" s="134">
        <f>EF10+EF13+EF17+EF20+EF23+EF28+EF32</f>
        <v>6909163.58</v>
      </c>
      <c r="EG9" s="219"/>
      <c r="EH9" s="219"/>
      <c r="EI9" s="219"/>
      <c r="EJ9" s="219"/>
      <c r="EK9" s="219"/>
      <c r="EL9" s="219"/>
      <c r="EM9" s="219"/>
      <c r="EN9" s="219"/>
      <c r="EO9" s="219"/>
      <c r="EP9" s="219"/>
      <c r="EQ9" s="219"/>
      <c r="ER9" s="220"/>
      <c r="ES9" s="134">
        <f>ES10+ES13+ES17+ES20+ES23+ES28+ES32</f>
        <v>0</v>
      </c>
      <c r="ET9" s="219"/>
      <c r="EU9" s="219"/>
      <c r="EV9" s="219"/>
      <c r="EW9" s="219"/>
      <c r="EX9" s="219"/>
      <c r="EY9" s="219"/>
      <c r="EZ9" s="219"/>
      <c r="FA9" s="219"/>
      <c r="FB9" s="219"/>
      <c r="FC9" s="219"/>
      <c r="FD9" s="219"/>
      <c r="FE9" s="220"/>
    </row>
    <row r="10" spans="1:161" ht="22.5" customHeight="1">
      <c r="A10" s="209" t="s">
        <v>47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154" t="s">
        <v>48</v>
      </c>
      <c r="BY10" s="155"/>
      <c r="BZ10" s="155"/>
      <c r="CA10" s="155"/>
      <c r="CB10" s="155"/>
      <c r="CC10" s="155"/>
      <c r="CD10" s="155"/>
      <c r="CE10" s="156"/>
      <c r="CF10" s="157" t="s">
        <v>49</v>
      </c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9"/>
      <c r="CS10" s="157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9"/>
      <c r="DF10" s="148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50"/>
      <c r="DS10" s="148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50"/>
      <c r="EF10" s="148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50"/>
      <c r="ES10" s="148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51"/>
    </row>
    <row r="11" spans="1:161" ht="11.25">
      <c r="A11" s="189" t="s">
        <v>50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75" t="s">
        <v>51</v>
      </c>
      <c r="BY11" s="176"/>
      <c r="BZ11" s="176"/>
      <c r="CA11" s="176"/>
      <c r="CB11" s="176"/>
      <c r="CC11" s="176"/>
      <c r="CD11" s="176"/>
      <c r="CE11" s="177"/>
      <c r="CF11" s="181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3"/>
      <c r="CS11" s="181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3"/>
      <c r="DF11" s="163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5"/>
      <c r="DS11" s="163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5"/>
      <c r="EF11" s="163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5"/>
      <c r="ES11" s="163"/>
      <c r="ET11" s="164"/>
      <c r="EU11" s="164"/>
      <c r="EV11" s="164"/>
      <c r="EW11" s="164"/>
      <c r="EX11" s="164"/>
      <c r="EY11" s="164"/>
      <c r="EZ11" s="164"/>
      <c r="FA11" s="164"/>
      <c r="FB11" s="164"/>
      <c r="FC11" s="164"/>
      <c r="FD11" s="164"/>
      <c r="FE11" s="169"/>
    </row>
    <row r="12" spans="1:161" ht="12" thickBot="1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8"/>
      <c r="BX12" s="199"/>
      <c r="BY12" s="200"/>
      <c r="BZ12" s="200"/>
      <c r="CA12" s="200"/>
      <c r="CB12" s="200"/>
      <c r="CC12" s="200"/>
      <c r="CD12" s="200"/>
      <c r="CE12" s="201"/>
      <c r="CF12" s="202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4"/>
      <c r="CS12" s="202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4"/>
      <c r="DF12" s="205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7"/>
      <c r="DS12" s="205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7"/>
      <c r="EF12" s="205"/>
      <c r="EG12" s="206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7"/>
      <c r="ES12" s="205"/>
      <c r="ET12" s="206"/>
      <c r="EU12" s="206"/>
      <c r="EV12" s="206"/>
      <c r="EW12" s="206"/>
      <c r="EX12" s="206"/>
      <c r="EY12" s="206"/>
      <c r="EZ12" s="206"/>
      <c r="FA12" s="206"/>
      <c r="FB12" s="206"/>
      <c r="FC12" s="206"/>
      <c r="FD12" s="206"/>
      <c r="FE12" s="208"/>
    </row>
    <row r="13" spans="1:161" ht="21" customHeight="1">
      <c r="A13" s="160" t="s">
        <v>52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2"/>
      <c r="BX13" s="193" t="s">
        <v>53</v>
      </c>
      <c r="BY13" s="194"/>
      <c r="BZ13" s="194"/>
      <c r="CA13" s="194"/>
      <c r="CB13" s="194"/>
      <c r="CC13" s="194"/>
      <c r="CD13" s="194"/>
      <c r="CE13" s="195"/>
      <c r="CF13" s="196" t="s">
        <v>54</v>
      </c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8"/>
      <c r="CS13" s="196" t="s">
        <v>102</v>
      </c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8"/>
      <c r="DF13" s="190">
        <f>DF14+DF15</f>
        <v>1613570</v>
      </c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2"/>
      <c r="DS13" s="190">
        <f>DS14+DS15</f>
        <v>2631462</v>
      </c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2"/>
      <c r="EF13" s="190">
        <f>EF14+EF15</f>
        <v>2631462</v>
      </c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2"/>
      <c r="ES13" s="190">
        <f>ES14+ES15</f>
        <v>0</v>
      </c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2"/>
    </row>
    <row r="14" spans="1:161" ht="33.75" customHeight="1">
      <c r="A14" s="152" t="s">
        <v>55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4" t="s">
        <v>56</v>
      </c>
      <c r="BY14" s="155"/>
      <c r="BZ14" s="155"/>
      <c r="CA14" s="155"/>
      <c r="CB14" s="155"/>
      <c r="CC14" s="155"/>
      <c r="CD14" s="155"/>
      <c r="CE14" s="156"/>
      <c r="CF14" s="157" t="s">
        <v>54</v>
      </c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9"/>
      <c r="CS14" s="157" t="s">
        <v>102</v>
      </c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9"/>
      <c r="DF14" s="148">
        <f>1613570</f>
        <v>1613570</v>
      </c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50"/>
      <c r="DS14" s="148">
        <f>2631462</f>
        <v>2631462</v>
      </c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50"/>
      <c r="EF14" s="148">
        <f>2631462</f>
        <v>2631462</v>
      </c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50"/>
      <c r="ES14" s="148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51"/>
    </row>
    <row r="15" spans="1:161" ht="22.5" customHeight="1">
      <c r="A15" s="152" t="s">
        <v>58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4" t="s">
        <v>57</v>
      </c>
      <c r="BY15" s="155"/>
      <c r="BZ15" s="155"/>
      <c r="CA15" s="155"/>
      <c r="CB15" s="155"/>
      <c r="CC15" s="155"/>
      <c r="CD15" s="155"/>
      <c r="CE15" s="156"/>
      <c r="CF15" s="157" t="s">
        <v>54</v>
      </c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9"/>
      <c r="CS15" s="157" t="s">
        <v>102</v>
      </c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9"/>
      <c r="DF15" s="148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50"/>
      <c r="DS15" s="148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50"/>
      <c r="EF15" s="148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50"/>
      <c r="ES15" s="148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51"/>
    </row>
    <row r="16" spans="1:161" ht="21.75" customHeight="1">
      <c r="A16" s="160" t="s">
        <v>272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2"/>
      <c r="BX16" s="154" t="s">
        <v>273</v>
      </c>
      <c r="BY16" s="155"/>
      <c r="BZ16" s="155"/>
      <c r="CA16" s="155"/>
      <c r="CB16" s="155"/>
      <c r="CC16" s="155"/>
      <c r="CD16" s="155"/>
      <c r="CE16" s="156"/>
      <c r="CF16" s="157" t="s">
        <v>54</v>
      </c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9"/>
      <c r="CS16" s="157" t="s">
        <v>102</v>
      </c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9"/>
      <c r="DF16" s="148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50"/>
      <c r="DS16" s="148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50"/>
      <c r="EF16" s="148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50"/>
      <c r="ES16" s="148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51"/>
    </row>
    <row r="17" spans="1:161" ht="20.25" customHeight="1">
      <c r="A17" s="160" t="s">
        <v>59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2"/>
      <c r="BX17" s="154" t="s">
        <v>60</v>
      </c>
      <c r="BY17" s="155"/>
      <c r="BZ17" s="155"/>
      <c r="CA17" s="155"/>
      <c r="CB17" s="155"/>
      <c r="CC17" s="155"/>
      <c r="CD17" s="155"/>
      <c r="CE17" s="156"/>
      <c r="CF17" s="157" t="s">
        <v>61</v>
      </c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9"/>
      <c r="CS17" s="157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9"/>
      <c r="DF17" s="148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50"/>
      <c r="DS17" s="148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50"/>
      <c r="EF17" s="148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50"/>
      <c r="ES17" s="148"/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51"/>
    </row>
    <row r="18" spans="1:161" ht="10.5" customHeight="1">
      <c r="A18" s="189" t="s">
        <v>50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75" t="s">
        <v>62</v>
      </c>
      <c r="BY18" s="176"/>
      <c r="BZ18" s="176"/>
      <c r="CA18" s="176"/>
      <c r="CB18" s="176"/>
      <c r="CC18" s="176"/>
      <c r="CD18" s="176"/>
      <c r="CE18" s="177"/>
      <c r="CF18" s="181" t="s">
        <v>61</v>
      </c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3"/>
      <c r="CS18" s="181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3"/>
      <c r="DF18" s="163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5"/>
      <c r="DS18" s="163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5"/>
      <c r="EF18" s="163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5"/>
      <c r="ES18" s="163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9"/>
    </row>
    <row r="19" spans="1:161" ht="10.5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8"/>
      <c r="BX19" s="178"/>
      <c r="BY19" s="179"/>
      <c r="BZ19" s="179"/>
      <c r="CA19" s="179"/>
      <c r="CB19" s="179"/>
      <c r="CC19" s="179"/>
      <c r="CD19" s="179"/>
      <c r="CE19" s="180"/>
      <c r="CF19" s="184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6"/>
      <c r="CS19" s="184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6"/>
      <c r="DF19" s="166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8"/>
      <c r="DS19" s="166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8"/>
      <c r="EF19" s="166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8"/>
      <c r="ES19" s="166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70"/>
    </row>
    <row r="20" spans="1:161" ht="10.5" customHeight="1">
      <c r="A20" s="160" t="s">
        <v>63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2"/>
      <c r="BX20" s="154" t="s">
        <v>64</v>
      </c>
      <c r="BY20" s="155"/>
      <c r="BZ20" s="155"/>
      <c r="CA20" s="155"/>
      <c r="CB20" s="155"/>
      <c r="CC20" s="155"/>
      <c r="CD20" s="155"/>
      <c r="CE20" s="156"/>
      <c r="CF20" s="157" t="s">
        <v>65</v>
      </c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9"/>
      <c r="CS20" s="157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9"/>
      <c r="DF20" s="148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50"/>
      <c r="DS20" s="148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50"/>
      <c r="EF20" s="148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50"/>
      <c r="ES20" s="148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51"/>
    </row>
    <row r="21" spans="1:161" ht="10.5" customHeight="1">
      <c r="A21" s="174" t="s">
        <v>50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5"/>
      <c r="BY21" s="176"/>
      <c r="BZ21" s="176"/>
      <c r="CA21" s="176"/>
      <c r="CB21" s="176"/>
      <c r="CC21" s="176"/>
      <c r="CD21" s="176"/>
      <c r="CE21" s="177"/>
      <c r="CF21" s="181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3"/>
      <c r="CS21" s="181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3"/>
      <c r="DF21" s="163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5"/>
      <c r="DS21" s="163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5"/>
      <c r="EF21" s="163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5"/>
      <c r="ES21" s="163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9"/>
    </row>
    <row r="22" spans="1:161" ht="10.5" customHeight="1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2"/>
      <c r="BX22" s="178"/>
      <c r="BY22" s="179"/>
      <c r="BZ22" s="179"/>
      <c r="CA22" s="179"/>
      <c r="CB22" s="179"/>
      <c r="CC22" s="179"/>
      <c r="CD22" s="179"/>
      <c r="CE22" s="180"/>
      <c r="CF22" s="184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6"/>
      <c r="CS22" s="184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6"/>
      <c r="DF22" s="166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8"/>
      <c r="DS22" s="166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8"/>
      <c r="EF22" s="166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8"/>
      <c r="ES22" s="166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70"/>
    </row>
    <row r="23" spans="1:161" ht="10.5" customHeight="1">
      <c r="A23" s="160" t="s">
        <v>66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2"/>
      <c r="BX23" s="154" t="s">
        <v>67</v>
      </c>
      <c r="BY23" s="155"/>
      <c r="BZ23" s="155"/>
      <c r="CA23" s="155"/>
      <c r="CB23" s="155"/>
      <c r="CC23" s="155"/>
      <c r="CD23" s="155"/>
      <c r="CE23" s="156"/>
      <c r="CF23" s="157" t="s">
        <v>68</v>
      </c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9"/>
      <c r="CS23" s="157" t="s">
        <v>274</v>
      </c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9"/>
      <c r="DF23" s="148">
        <f>DF24+DF26+DF27</f>
        <v>3239041.5799999996</v>
      </c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50"/>
      <c r="DS23" s="148">
        <f>DS24+DS26+DS27</f>
        <v>4303031.58</v>
      </c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  <c r="ED23" s="149"/>
      <c r="EE23" s="150"/>
      <c r="EF23" s="148">
        <f>EF24+EF26+EF27</f>
        <v>4277701.58</v>
      </c>
      <c r="EG23" s="149"/>
      <c r="EH23" s="149"/>
      <c r="EI23" s="149"/>
      <c r="EJ23" s="149"/>
      <c r="EK23" s="149"/>
      <c r="EL23" s="149"/>
      <c r="EM23" s="149"/>
      <c r="EN23" s="149"/>
      <c r="EO23" s="149"/>
      <c r="EP23" s="149"/>
      <c r="EQ23" s="149"/>
      <c r="ER23" s="150"/>
      <c r="ES23" s="148">
        <f>ES24+ES26+ES27</f>
        <v>0</v>
      </c>
      <c r="ET23" s="149"/>
      <c r="EU23" s="149"/>
      <c r="EV23" s="149"/>
      <c r="EW23" s="149"/>
      <c r="EX23" s="149"/>
      <c r="EY23" s="149"/>
      <c r="EZ23" s="149"/>
      <c r="FA23" s="149"/>
      <c r="FB23" s="149"/>
      <c r="FC23" s="149"/>
      <c r="FD23" s="149"/>
      <c r="FE23" s="150"/>
    </row>
    <row r="24" spans="1:161" ht="10.5" customHeight="1">
      <c r="A24" s="174" t="s">
        <v>50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5" t="s">
        <v>70</v>
      </c>
      <c r="BY24" s="176"/>
      <c r="BZ24" s="176"/>
      <c r="CA24" s="176"/>
      <c r="CB24" s="176"/>
      <c r="CC24" s="176"/>
      <c r="CD24" s="176"/>
      <c r="CE24" s="177"/>
      <c r="CF24" s="181" t="s">
        <v>68</v>
      </c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3"/>
      <c r="CS24" s="181" t="s">
        <v>274</v>
      </c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3"/>
      <c r="DF24" s="163">
        <f>647808.32+2591233.26</f>
        <v>3239041.5799999996</v>
      </c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5"/>
      <c r="DS24" s="163">
        <v>4303031.58</v>
      </c>
      <c r="DT24" s="164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5"/>
      <c r="EF24" s="163">
        <v>4277701.58</v>
      </c>
      <c r="EG24" s="164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5"/>
      <c r="ES24" s="163"/>
      <c r="ET24" s="164"/>
      <c r="EU24" s="164"/>
      <c r="EV24" s="164"/>
      <c r="EW24" s="164"/>
      <c r="EX24" s="164"/>
      <c r="EY24" s="164"/>
      <c r="EZ24" s="164"/>
      <c r="FA24" s="164"/>
      <c r="FB24" s="164"/>
      <c r="FC24" s="164"/>
      <c r="FD24" s="164"/>
      <c r="FE24" s="169"/>
    </row>
    <row r="25" spans="1:161" ht="10.5" customHeight="1">
      <c r="A25" s="171" t="s">
        <v>69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2"/>
      <c r="BX25" s="178"/>
      <c r="BY25" s="179"/>
      <c r="BZ25" s="179"/>
      <c r="CA25" s="179"/>
      <c r="CB25" s="179"/>
      <c r="CC25" s="179"/>
      <c r="CD25" s="179"/>
      <c r="CE25" s="180"/>
      <c r="CF25" s="184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6"/>
      <c r="CS25" s="184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6"/>
      <c r="DF25" s="166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8"/>
      <c r="DS25" s="166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8"/>
      <c r="EF25" s="166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8"/>
      <c r="ES25" s="166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70"/>
    </row>
    <row r="26" spans="1:161" ht="10.5" customHeight="1">
      <c r="A26" s="173" t="s">
        <v>71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2"/>
      <c r="BX26" s="154" t="s">
        <v>72</v>
      </c>
      <c r="BY26" s="155"/>
      <c r="BZ26" s="155"/>
      <c r="CA26" s="155"/>
      <c r="CB26" s="155"/>
      <c r="CC26" s="155"/>
      <c r="CD26" s="155"/>
      <c r="CE26" s="156"/>
      <c r="CF26" s="157" t="s">
        <v>68</v>
      </c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9"/>
      <c r="CS26" s="157" t="s">
        <v>275</v>
      </c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9"/>
      <c r="DF26" s="148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50"/>
      <c r="DS26" s="148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50"/>
      <c r="EF26" s="148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50"/>
      <c r="ES26" s="148"/>
      <c r="ET26" s="149"/>
      <c r="EU26" s="149"/>
      <c r="EV26" s="149"/>
      <c r="EW26" s="149"/>
      <c r="EX26" s="149"/>
      <c r="EY26" s="149"/>
      <c r="EZ26" s="149"/>
      <c r="FA26" s="149"/>
      <c r="FB26" s="149"/>
      <c r="FC26" s="149"/>
      <c r="FD26" s="149"/>
      <c r="FE26" s="151"/>
    </row>
    <row r="27" spans="1:161" ht="10.5" customHeight="1">
      <c r="A27" s="173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2"/>
      <c r="BX27" s="154"/>
      <c r="BY27" s="155"/>
      <c r="BZ27" s="155"/>
      <c r="CA27" s="155"/>
      <c r="CB27" s="155"/>
      <c r="CC27" s="155"/>
      <c r="CD27" s="155"/>
      <c r="CE27" s="156"/>
      <c r="CF27" s="157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9"/>
      <c r="CS27" s="157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9"/>
      <c r="DF27" s="148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50"/>
      <c r="DS27" s="148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50"/>
      <c r="EF27" s="148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50"/>
      <c r="ES27" s="148"/>
      <c r="ET27" s="149"/>
      <c r="EU27" s="149"/>
      <c r="EV27" s="149"/>
      <c r="EW27" s="149"/>
      <c r="EX27" s="149"/>
      <c r="EY27" s="149"/>
      <c r="EZ27" s="149"/>
      <c r="FA27" s="149"/>
      <c r="FB27" s="149"/>
      <c r="FC27" s="149"/>
      <c r="FD27" s="149"/>
      <c r="FE27" s="151"/>
    </row>
    <row r="28" spans="1:161" ht="10.5" customHeight="1">
      <c r="A28" s="160" t="s">
        <v>73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2"/>
      <c r="BX28" s="154" t="s">
        <v>74</v>
      </c>
      <c r="BY28" s="155"/>
      <c r="BZ28" s="155"/>
      <c r="CA28" s="155"/>
      <c r="CB28" s="155"/>
      <c r="CC28" s="155"/>
      <c r="CD28" s="155"/>
      <c r="CE28" s="156"/>
      <c r="CF28" s="157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9"/>
      <c r="CS28" s="157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9"/>
      <c r="DF28" s="148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50"/>
      <c r="DS28" s="148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50"/>
      <c r="EF28" s="148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50"/>
      <c r="ES28" s="148"/>
      <c r="ET28" s="149"/>
      <c r="EU28" s="149"/>
      <c r="EV28" s="149"/>
      <c r="EW28" s="149"/>
      <c r="EX28" s="149"/>
      <c r="EY28" s="149"/>
      <c r="EZ28" s="149"/>
      <c r="FA28" s="149"/>
      <c r="FB28" s="149"/>
      <c r="FC28" s="149"/>
      <c r="FD28" s="149"/>
      <c r="FE28" s="151"/>
    </row>
    <row r="29" spans="1:161" ht="10.5" customHeight="1">
      <c r="A29" s="174" t="s">
        <v>50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5"/>
      <c r="BY29" s="176"/>
      <c r="BZ29" s="176"/>
      <c r="CA29" s="176"/>
      <c r="CB29" s="176"/>
      <c r="CC29" s="176"/>
      <c r="CD29" s="176"/>
      <c r="CE29" s="177"/>
      <c r="CF29" s="181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3"/>
      <c r="CS29" s="181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2"/>
      <c r="DE29" s="183"/>
      <c r="DF29" s="163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5"/>
      <c r="DS29" s="163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5"/>
      <c r="EF29" s="163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5"/>
      <c r="ES29" s="163"/>
      <c r="ET29" s="164"/>
      <c r="EU29" s="164"/>
      <c r="EV29" s="164"/>
      <c r="EW29" s="164"/>
      <c r="EX29" s="164"/>
      <c r="EY29" s="164"/>
      <c r="EZ29" s="164"/>
      <c r="FA29" s="164"/>
      <c r="FB29" s="164"/>
      <c r="FC29" s="164"/>
      <c r="FD29" s="164"/>
      <c r="FE29" s="169"/>
    </row>
    <row r="30" spans="1:161" ht="10.5" customHeight="1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2"/>
      <c r="BX30" s="178"/>
      <c r="BY30" s="179"/>
      <c r="BZ30" s="179"/>
      <c r="CA30" s="179"/>
      <c r="CB30" s="179"/>
      <c r="CC30" s="179"/>
      <c r="CD30" s="179"/>
      <c r="CE30" s="180"/>
      <c r="CF30" s="184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6"/>
      <c r="CS30" s="184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6"/>
      <c r="DF30" s="166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8"/>
      <c r="DS30" s="166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8"/>
      <c r="EF30" s="166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8"/>
      <c r="ES30" s="166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70"/>
    </row>
    <row r="31" spans="1:161" ht="10.5" customHeight="1">
      <c r="A31" s="173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2"/>
      <c r="BX31" s="154"/>
      <c r="BY31" s="155"/>
      <c r="BZ31" s="155"/>
      <c r="CA31" s="155"/>
      <c r="CB31" s="155"/>
      <c r="CC31" s="155"/>
      <c r="CD31" s="155"/>
      <c r="CE31" s="156"/>
      <c r="CF31" s="157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9"/>
      <c r="CS31" s="157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9"/>
      <c r="DF31" s="148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50"/>
      <c r="DS31" s="148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  <c r="EE31" s="150"/>
      <c r="EF31" s="148"/>
      <c r="EG31" s="149"/>
      <c r="EH31" s="149"/>
      <c r="EI31" s="149"/>
      <c r="EJ31" s="149"/>
      <c r="EK31" s="149"/>
      <c r="EL31" s="149"/>
      <c r="EM31" s="149"/>
      <c r="EN31" s="149"/>
      <c r="EO31" s="149"/>
      <c r="EP31" s="149"/>
      <c r="EQ31" s="149"/>
      <c r="ER31" s="150"/>
      <c r="ES31" s="148"/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51"/>
    </row>
    <row r="32" spans="1:161" ht="12.75" customHeight="1">
      <c r="A32" s="160" t="s">
        <v>75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2"/>
      <c r="BX32" s="154" t="s">
        <v>76</v>
      </c>
      <c r="BY32" s="155"/>
      <c r="BZ32" s="155"/>
      <c r="CA32" s="155"/>
      <c r="CB32" s="155"/>
      <c r="CC32" s="155"/>
      <c r="CD32" s="155"/>
      <c r="CE32" s="156"/>
      <c r="CF32" s="157" t="s">
        <v>42</v>
      </c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9"/>
      <c r="CS32" s="157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9"/>
      <c r="DF32" s="148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50"/>
      <c r="DS32" s="148"/>
      <c r="DT32" s="149"/>
      <c r="DU32" s="149"/>
      <c r="DV32" s="149"/>
      <c r="DW32" s="149"/>
      <c r="DX32" s="149"/>
      <c r="DY32" s="149"/>
      <c r="DZ32" s="149"/>
      <c r="EA32" s="149"/>
      <c r="EB32" s="149"/>
      <c r="EC32" s="149"/>
      <c r="ED32" s="149"/>
      <c r="EE32" s="150"/>
      <c r="EF32" s="148"/>
      <c r="EG32" s="149"/>
      <c r="EH32" s="149"/>
      <c r="EI32" s="149"/>
      <c r="EJ32" s="149"/>
      <c r="EK32" s="149"/>
      <c r="EL32" s="149"/>
      <c r="EM32" s="149"/>
      <c r="EN32" s="149"/>
      <c r="EO32" s="149"/>
      <c r="EP32" s="149"/>
      <c r="EQ32" s="149"/>
      <c r="ER32" s="150"/>
      <c r="ES32" s="148"/>
      <c r="ET32" s="149"/>
      <c r="EU32" s="149"/>
      <c r="EV32" s="149"/>
      <c r="EW32" s="149"/>
      <c r="EX32" s="149"/>
      <c r="EY32" s="149"/>
      <c r="EZ32" s="149"/>
      <c r="FA32" s="149"/>
      <c r="FB32" s="149"/>
      <c r="FC32" s="149"/>
      <c r="FD32" s="149"/>
      <c r="FE32" s="151"/>
    </row>
    <row r="33" spans="1:161" ht="25.5" customHeight="1">
      <c r="A33" s="152" t="s">
        <v>77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4" t="s">
        <v>78</v>
      </c>
      <c r="BY33" s="155"/>
      <c r="BZ33" s="155"/>
      <c r="CA33" s="155"/>
      <c r="CB33" s="155"/>
      <c r="CC33" s="155"/>
      <c r="CD33" s="155"/>
      <c r="CE33" s="156"/>
      <c r="CF33" s="157" t="s">
        <v>79</v>
      </c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9"/>
      <c r="CS33" s="157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9"/>
      <c r="DF33" s="148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50"/>
      <c r="DS33" s="148"/>
      <c r="DT33" s="149"/>
      <c r="DU33" s="149"/>
      <c r="DV33" s="149"/>
      <c r="DW33" s="149"/>
      <c r="DX33" s="149"/>
      <c r="DY33" s="149"/>
      <c r="DZ33" s="149"/>
      <c r="EA33" s="149"/>
      <c r="EB33" s="149"/>
      <c r="EC33" s="149"/>
      <c r="ED33" s="149"/>
      <c r="EE33" s="150"/>
      <c r="EF33" s="148"/>
      <c r="EG33" s="149"/>
      <c r="EH33" s="149"/>
      <c r="EI33" s="149"/>
      <c r="EJ33" s="149"/>
      <c r="EK33" s="149"/>
      <c r="EL33" s="149"/>
      <c r="EM33" s="149"/>
      <c r="EN33" s="149"/>
      <c r="EO33" s="149"/>
      <c r="EP33" s="149"/>
      <c r="EQ33" s="149"/>
      <c r="ER33" s="150"/>
      <c r="ES33" s="148" t="s">
        <v>42</v>
      </c>
      <c r="ET33" s="149"/>
      <c r="EU33" s="149"/>
      <c r="EV33" s="149"/>
      <c r="EW33" s="149"/>
      <c r="EX33" s="149"/>
      <c r="EY33" s="149"/>
      <c r="EZ33" s="149"/>
      <c r="FA33" s="149"/>
      <c r="FB33" s="149"/>
      <c r="FC33" s="149"/>
      <c r="FD33" s="149"/>
      <c r="FE33" s="151"/>
    </row>
    <row r="34" spans="1:161" ht="21.75" customHeight="1">
      <c r="A34" s="140" t="s">
        <v>80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1" t="s">
        <v>81</v>
      </c>
      <c r="BY34" s="142"/>
      <c r="BZ34" s="142"/>
      <c r="CA34" s="142"/>
      <c r="CB34" s="142"/>
      <c r="CC34" s="142"/>
      <c r="CD34" s="142"/>
      <c r="CE34" s="143"/>
      <c r="CF34" s="144" t="s">
        <v>42</v>
      </c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3"/>
      <c r="CS34" s="145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7"/>
      <c r="DF34" s="134">
        <f>DF35+DF42+DF51+DF56+DF64+DF66+DF85</f>
        <v>4852611.58</v>
      </c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6"/>
      <c r="DS34" s="134">
        <f>DS35+DS42+DS51+DS56+DS64+DS66+DS85</f>
        <v>6934493.58</v>
      </c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6"/>
      <c r="EF34" s="134">
        <f>EF35+EF42+EF51+EF56+EF64+EF66+EF85</f>
        <v>6909163.58</v>
      </c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6"/>
      <c r="ES34" s="137"/>
      <c r="ET34" s="138"/>
      <c r="EU34" s="138"/>
      <c r="EV34" s="138"/>
      <c r="EW34" s="138"/>
      <c r="EX34" s="138"/>
      <c r="EY34" s="138"/>
      <c r="EZ34" s="138"/>
      <c r="FA34" s="138"/>
      <c r="FB34" s="138"/>
      <c r="FC34" s="138"/>
      <c r="FD34" s="138"/>
      <c r="FE34" s="139"/>
    </row>
    <row r="35" spans="1:161" ht="22.5" customHeight="1">
      <c r="A35" s="69" t="s">
        <v>82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26" t="s">
        <v>83</v>
      </c>
      <c r="BY35" s="27"/>
      <c r="BZ35" s="27"/>
      <c r="CA35" s="27"/>
      <c r="CB35" s="27"/>
      <c r="CC35" s="27"/>
      <c r="CD35" s="27"/>
      <c r="CE35" s="71"/>
      <c r="CF35" s="72" t="s">
        <v>42</v>
      </c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4"/>
      <c r="CS35" s="72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4"/>
      <c r="DF35" s="63">
        <f>DF36+DF38+DF39+DF40+DF37</f>
        <v>0</v>
      </c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5"/>
      <c r="DS35" s="63">
        <f>DS36+DS38+DS39+DS40+DS37</f>
        <v>0</v>
      </c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5"/>
      <c r="EF35" s="63">
        <f>EF36+EF38+EF39+EF40+EF37</f>
        <v>0</v>
      </c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5"/>
      <c r="ES35" s="66" t="s">
        <v>42</v>
      </c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8"/>
    </row>
    <row r="36" spans="1:161" ht="22.5" customHeight="1">
      <c r="A36" s="90" t="s">
        <v>84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26" t="s">
        <v>85</v>
      </c>
      <c r="BY36" s="27"/>
      <c r="BZ36" s="27"/>
      <c r="CA36" s="27"/>
      <c r="CB36" s="27"/>
      <c r="CC36" s="27"/>
      <c r="CD36" s="27"/>
      <c r="CE36" s="71"/>
      <c r="CF36" s="72" t="s">
        <v>86</v>
      </c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4"/>
      <c r="CS36" s="72" t="s">
        <v>276</v>
      </c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4"/>
      <c r="DF36" s="63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5"/>
      <c r="DS36" s="63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5"/>
      <c r="EF36" s="63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5"/>
      <c r="ES36" s="66" t="s">
        <v>42</v>
      </c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8"/>
    </row>
    <row r="37" spans="1:161" ht="22.5" customHeight="1">
      <c r="A37" s="249" t="s">
        <v>339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6" t="s">
        <v>340</v>
      </c>
      <c r="BY37" s="27"/>
      <c r="BZ37" s="27"/>
      <c r="CA37" s="27"/>
      <c r="CB37" s="27"/>
      <c r="CC37" s="27"/>
      <c r="CD37" s="27"/>
      <c r="CE37" s="71"/>
      <c r="CF37" s="72" t="s">
        <v>86</v>
      </c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4"/>
      <c r="CS37" s="72" t="s">
        <v>291</v>
      </c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4"/>
      <c r="DF37" s="63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5"/>
      <c r="DS37" s="63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5"/>
      <c r="EF37" s="63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5"/>
      <c r="ES37" s="66" t="s">
        <v>42</v>
      </c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8"/>
    </row>
    <row r="38" spans="1:161" ht="10.5" customHeight="1">
      <c r="A38" s="98" t="s">
        <v>87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100"/>
      <c r="BX38" s="26" t="s">
        <v>88</v>
      </c>
      <c r="BY38" s="27"/>
      <c r="BZ38" s="27"/>
      <c r="CA38" s="27"/>
      <c r="CB38" s="27"/>
      <c r="CC38" s="27"/>
      <c r="CD38" s="27"/>
      <c r="CE38" s="71"/>
      <c r="CF38" s="72" t="s">
        <v>89</v>
      </c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4"/>
      <c r="CS38" s="72" t="s">
        <v>277</v>
      </c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4"/>
      <c r="DF38" s="63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5"/>
      <c r="DS38" s="63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5"/>
      <c r="EF38" s="63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5"/>
      <c r="ES38" s="66" t="s">
        <v>42</v>
      </c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8"/>
    </row>
    <row r="39" spans="1:161" ht="10.5" customHeight="1">
      <c r="A39" s="98" t="s">
        <v>87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100"/>
      <c r="BX39" s="26" t="s">
        <v>278</v>
      </c>
      <c r="BY39" s="27"/>
      <c r="BZ39" s="27"/>
      <c r="CA39" s="27"/>
      <c r="CB39" s="27"/>
      <c r="CC39" s="27"/>
      <c r="CD39" s="27"/>
      <c r="CE39" s="71"/>
      <c r="CF39" s="72" t="s">
        <v>89</v>
      </c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4"/>
      <c r="CS39" s="72" t="s">
        <v>280</v>
      </c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4"/>
      <c r="DF39" s="63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5"/>
      <c r="DS39" s="63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5"/>
      <c r="EF39" s="63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5"/>
      <c r="ES39" s="66" t="s">
        <v>42</v>
      </c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8"/>
    </row>
    <row r="40" spans="1:161" ht="10.5" customHeight="1">
      <c r="A40" s="98" t="s">
        <v>289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100"/>
      <c r="BX40" s="26" t="s">
        <v>290</v>
      </c>
      <c r="BY40" s="27"/>
      <c r="BZ40" s="27"/>
      <c r="CA40" s="27"/>
      <c r="CB40" s="27"/>
      <c r="CC40" s="27"/>
      <c r="CD40" s="27"/>
      <c r="CE40" s="71"/>
      <c r="CF40" s="72" t="s">
        <v>89</v>
      </c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4"/>
      <c r="CS40" s="72" t="s">
        <v>296</v>
      </c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4"/>
      <c r="DF40" s="63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5"/>
      <c r="DS40" s="63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5"/>
      <c r="EF40" s="63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5"/>
      <c r="ES40" s="66" t="s">
        <v>42</v>
      </c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8"/>
    </row>
    <row r="41" spans="1:161" ht="22.5" customHeight="1">
      <c r="A41" s="90" t="s">
        <v>90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26" t="s">
        <v>91</v>
      </c>
      <c r="BY41" s="27"/>
      <c r="BZ41" s="27"/>
      <c r="CA41" s="27"/>
      <c r="CB41" s="27"/>
      <c r="CC41" s="27"/>
      <c r="CD41" s="27"/>
      <c r="CE41" s="71"/>
      <c r="CF41" s="72" t="s">
        <v>92</v>
      </c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4"/>
      <c r="CS41" s="72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4"/>
      <c r="DF41" s="63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5"/>
      <c r="DS41" s="63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5"/>
      <c r="EF41" s="63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5"/>
      <c r="ES41" s="66" t="s">
        <v>42</v>
      </c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8"/>
    </row>
    <row r="42" spans="1:161" ht="22.5" customHeight="1">
      <c r="A42" s="90" t="s">
        <v>93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26" t="s">
        <v>94</v>
      </c>
      <c r="BY42" s="27"/>
      <c r="BZ42" s="27"/>
      <c r="CA42" s="27"/>
      <c r="CB42" s="27"/>
      <c r="CC42" s="27"/>
      <c r="CD42" s="27"/>
      <c r="CE42" s="71"/>
      <c r="CF42" s="72" t="s">
        <v>95</v>
      </c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4"/>
      <c r="CS42" s="72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4"/>
      <c r="DF42" s="63">
        <f>DF43+DF44</f>
        <v>0</v>
      </c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5"/>
      <c r="DS42" s="63">
        <f>DS43+DS44</f>
        <v>0</v>
      </c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5"/>
      <c r="EF42" s="63">
        <f>EF43+EF44</f>
        <v>0</v>
      </c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5"/>
      <c r="ES42" s="66" t="s">
        <v>42</v>
      </c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8"/>
    </row>
    <row r="43" spans="1:161" ht="22.5" customHeight="1">
      <c r="A43" s="82" t="s">
        <v>96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26" t="s">
        <v>97</v>
      </c>
      <c r="BY43" s="27"/>
      <c r="BZ43" s="27"/>
      <c r="CA43" s="27"/>
      <c r="CB43" s="27"/>
      <c r="CC43" s="27"/>
      <c r="CD43" s="27"/>
      <c r="CE43" s="71"/>
      <c r="CF43" s="72" t="s">
        <v>95</v>
      </c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4"/>
      <c r="CS43" s="72" t="s">
        <v>279</v>
      </c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4"/>
      <c r="DF43" s="63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5"/>
      <c r="DS43" s="63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5"/>
      <c r="EF43" s="63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5"/>
      <c r="ES43" s="66" t="s">
        <v>42</v>
      </c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8"/>
    </row>
    <row r="44" spans="1:161" ht="10.5" customHeight="1" thickBot="1">
      <c r="A44" s="123" t="s">
        <v>98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3"/>
      <c r="BX44" s="47" t="s">
        <v>99</v>
      </c>
      <c r="BY44" s="48"/>
      <c r="BZ44" s="48"/>
      <c r="CA44" s="48"/>
      <c r="CB44" s="48"/>
      <c r="CC44" s="48"/>
      <c r="CD44" s="48"/>
      <c r="CE44" s="124"/>
      <c r="CF44" s="125" t="s">
        <v>95</v>
      </c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7"/>
      <c r="CS44" s="125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7"/>
      <c r="DF44" s="128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30"/>
      <c r="DS44" s="128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30"/>
      <c r="EF44" s="128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30"/>
      <c r="ES44" s="131" t="s">
        <v>42</v>
      </c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3"/>
    </row>
    <row r="45" spans="1:161" ht="10.5" customHeight="1">
      <c r="A45" s="98" t="s">
        <v>100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100"/>
      <c r="BX45" s="26" t="s">
        <v>101</v>
      </c>
      <c r="BY45" s="27"/>
      <c r="BZ45" s="27"/>
      <c r="CA45" s="27"/>
      <c r="CB45" s="27"/>
      <c r="CC45" s="27"/>
      <c r="CD45" s="27"/>
      <c r="CE45" s="71"/>
      <c r="CF45" s="72" t="s">
        <v>102</v>
      </c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4"/>
      <c r="CS45" s="72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4"/>
      <c r="DF45" s="63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5"/>
      <c r="DS45" s="63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5"/>
      <c r="EF45" s="63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5"/>
      <c r="ES45" s="66" t="s">
        <v>42</v>
      </c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8"/>
    </row>
    <row r="46" spans="1:161" ht="10.5" customHeight="1">
      <c r="A46" s="90" t="s">
        <v>103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26" t="s">
        <v>104</v>
      </c>
      <c r="BY46" s="27"/>
      <c r="BZ46" s="27"/>
      <c r="CA46" s="27"/>
      <c r="CB46" s="27"/>
      <c r="CC46" s="27"/>
      <c r="CD46" s="27"/>
      <c r="CE46" s="71"/>
      <c r="CF46" s="72" t="s">
        <v>105</v>
      </c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4"/>
      <c r="CS46" s="72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4"/>
      <c r="DF46" s="63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5"/>
      <c r="DS46" s="63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5"/>
      <c r="EF46" s="63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5"/>
      <c r="ES46" s="66" t="s">
        <v>42</v>
      </c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8"/>
    </row>
    <row r="47" spans="1:161" ht="21" customHeight="1">
      <c r="A47" s="90" t="s">
        <v>106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26" t="s">
        <v>107</v>
      </c>
      <c r="BY47" s="27"/>
      <c r="BZ47" s="27"/>
      <c r="CA47" s="27"/>
      <c r="CB47" s="27"/>
      <c r="CC47" s="27"/>
      <c r="CD47" s="27"/>
      <c r="CE47" s="71"/>
      <c r="CF47" s="72" t="s">
        <v>108</v>
      </c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4"/>
      <c r="CS47" s="72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4"/>
      <c r="DF47" s="63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5"/>
      <c r="DS47" s="63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5"/>
      <c r="EF47" s="63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5"/>
      <c r="ES47" s="66" t="s">
        <v>42</v>
      </c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8"/>
    </row>
    <row r="48" spans="1:161" ht="21.75" customHeight="1">
      <c r="A48" s="82" t="s">
        <v>109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26" t="s">
        <v>110</v>
      </c>
      <c r="BY48" s="27"/>
      <c r="BZ48" s="27"/>
      <c r="CA48" s="27"/>
      <c r="CB48" s="27"/>
      <c r="CC48" s="27"/>
      <c r="CD48" s="27"/>
      <c r="CE48" s="71"/>
      <c r="CF48" s="72" t="s">
        <v>108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4"/>
      <c r="CS48" s="72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4"/>
      <c r="DF48" s="63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5"/>
      <c r="DS48" s="63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5"/>
      <c r="EF48" s="63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5"/>
      <c r="ES48" s="66" t="s">
        <v>42</v>
      </c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8"/>
    </row>
    <row r="49" spans="1:161" ht="10.5" customHeight="1">
      <c r="A49" s="82" t="s">
        <v>111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26" t="s">
        <v>112</v>
      </c>
      <c r="BY49" s="27"/>
      <c r="BZ49" s="27"/>
      <c r="CA49" s="27"/>
      <c r="CB49" s="27"/>
      <c r="CC49" s="27"/>
      <c r="CD49" s="27"/>
      <c r="CE49" s="71"/>
      <c r="CF49" s="72" t="s">
        <v>108</v>
      </c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4"/>
      <c r="CS49" s="72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4"/>
      <c r="DF49" s="63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5"/>
      <c r="DS49" s="63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5"/>
      <c r="EF49" s="63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5"/>
      <c r="ES49" s="66" t="s">
        <v>42</v>
      </c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8"/>
    </row>
    <row r="50" spans="1:161" ht="10.5" customHeight="1">
      <c r="A50" s="121" t="s">
        <v>113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26" t="s">
        <v>114</v>
      </c>
      <c r="BY50" s="27"/>
      <c r="BZ50" s="27"/>
      <c r="CA50" s="27"/>
      <c r="CB50" s="27"/>
      <c r="CC50" s="27"/>
      <c r="CD50" s="27"/>
      <c r="CE50" s="71"/>
      <c r="CF50" s="72" t="s">
        <v>115</v>
      </c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4"/>
      <c r="CS50" s="72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4"/>
      <c r="DF50" s="63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5"/>
      <c r="DS50" s="63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5"/>
      <c r="EF50" s="63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5"/>
      <c r="ES50" s="66" t="s">
        <v>42</v>
      </c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8"/>
    </row>
    <row r="51" spans="1:161" ht="21.75" customHeight="1">
      <c r="A51" s="90" t="s">
        <v>116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26" t="s">
        <v>117</v>
      </c>
      <c r="BY51" s="27"/>
      <c r="BZ51" s="27"/>
      <c r="CA51" s="27"/>
      <c r="CB51" s="27"/>
      <c r="CC51" s="27"/>
      <c r="CD51" s="27"/>
      <c r="CE51" s="71"/>
      <c r="CF51" s="72" t="s">
        <v>118</v>
      </c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4"/>
      <c r="CS51" s="72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4"/>
      <c r="DF51" s="63">
        <f>DF52</f>
        <v>0</v>
      </c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5"/>
      <c r="DS51" s="63">
        <f>DS52</f>
        <v>0</v>
      </c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5"/>
      <c r="EF51" s="63">
        <f>EF52</f>
        <v>0</v>
      </c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5"/>
      <c r="ES51" s="66" t="s">
        <v>42</v>
      </c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8"/>
    </row>
    <row r="52" spans="1:161" ht="33.75" customHeight="1">
      <c r="A52" s="82" t="s">
        <v>119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26" t="s">
        <v>120</v>
      </c>
      <c r="BY52" s="27"/>
      <c r="BZ52" s="27"/>
      <c r="CA52" s="27"/>
      <c r="CB52" s="27"/>
      <c r="CC52" s="27"/>
      <c r="CD52" s="27"/>
      <c r="CE52" s="71"/>
      <c r="CF52" s="72" t="s">
        <v>121</v>
      </c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4"/>
      <c r="CS52" s="72" t="s">
        <v>292</v>
      </c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4"/>
      <c r="DF52" s="63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5"/>
      <c r="DS52" s="63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5"/>
      <c r="EF52" s="63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5"/>
      <c r="ES52" s="66" t="s">
        <v>42</v>
      </c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8"/>
    </row>
    <row r="53" spans="1:161" ht="21.75" customHeight="1">
      <c r="A53" s="90" t="s">
        <v>122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26" t="s">
        <v>123</v>
      </c>
      <c r="BY53" s="27"/>
      <c r="BZ53" s="27"/>
      <c r="CA53" s="27"/>
      <c r="CB53" s="27"/>
      <c r="CC53" s="27"/>
      <c r="CD53" s="27"/>
      <c r="CE53" s="71"/>
      <c r="CF53" s="72" t="s">
        <v>124</v>
      </c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4"/>
      <c r="CS53" s="72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4"/>
      <c r="DF53" s="63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5"/>
      <c r="DS53" s="63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5"/>
      <c r="EF53" s="63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5"/>
      <c r="ES53" s="66" t="s">
        <v>42</v>
      </c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8"/>
    </row>
    <row r="54" spans="1:161" ht="33.75" customHeight="1">
      <c r="A54" s="90" t="s">
        <v>125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26" t="s">
        <v>126</v>
      </c>
      <c r="BY54" s="27"/>
      <c r="BZ54" s="27"/>
      <c r="CA54" s="27"/>
      <c r="CB54" s="27"/>
      <c r="CC54" s="27"/>
      <c r="CD54" s="27"/>
      <c r="CE54" s="71"/>
      <c r="CF54" s="72" t="s">
        <v>127</v>
      </c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4"/>
      <c r="CS54" s="72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4"/>
      <c r="DF54" s="63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5"/>
      <c r="DS54" s="63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5"/>
      <c r="EF54" s="63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5"/>
      <c r="ES54" s="66" t="s">
        <v>42</v>
      </c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8"/>
    </row>
    <row r="55" spans="1:161" ht="10.5" customHeight="1">
      <c r="A55" s="90" t="s">
        <v>128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26" t="s">
        <v>129</v>
      </c>
      <c r="BY55" s="27"/>
      <c r="BZ55" s="27"/>
      <c r="CA55" s="27"/>
      <c r="CB55" s="27"/>
      <c r="CC55" s="27"/>
      <c r="CD55" s="27"/>
      <c r="CE55" s="71"/>
      <c r="CF55" s="72" t="s">
        <v>130</v>
      </c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4"/>
      <c r="CS55" s="72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4"/>
      <c r="DF55" s="63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5"/>
      <c r="DS55" s="63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5"/>
      <c r="EF55" s="63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5"/>
      <c r="ES55" s="66" t="s">
        <v>42</v>
      </c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8"/>
    </row>
    <row r="56" spans="1:161" ht="21" customHeight="1">
      <c r="A56" s="121" t="s">
        <v>131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26" t="s">
        <v>132</v>
      </c>
      <c r="BY56" s="27"/>
      <c r="BZ56" s="27"/>
      <c r="CA56" s="27"/>
      <c r="CB56" s="27"/>
      <c r="CC56" s="27"/>
      <c r="CD56" s="27"/>
      <c r="CE56" s="71"/>
      <c r="CF56" s="72" t="s">
        <v>133</v>
      </c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4"/>
      <c r="CS56" s="72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4"/>
      <c r="DF56" s="63">
        <f>DF57+DF58+DF59</f>
        <v>0</v>
      </c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5"/>
      <c r="DS56" s="63">
        <f>DS57+DS58+DS59</f>
        <v>0</v>
      </c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5"/>
      <c r="EF56" s="63">
        <f>EF57+EF58+EF59</f>
        <v>0</v>
      </c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5"/>
      <c r="ES56" s="66" t="s">
        <v>42</v>
      </c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8"/>
    </row>
    <row r="57" spans="1:161" ht="21.75" customHeight="1">
      <c r="A57" s="90" t="s">
        <v>134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26" t="s">
        <v>135</v>
      </c>
      <c r="BY57" s="27"/>
      <c r="BZ57" s="27"/>
      <c r="CA57" s="27"/>
      <c r="CB57" s="27"/>
      <c r="CC57" s="27"/>
      <c r="CD57" s="27"/>
      <c r="CE57" s="71"/>
      <c r="CF57" s="72" t="s">
        <v>136</v>
      </c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4"/>
      <c r="CS57" s="72" t="s">
        <v>281</v>
      </c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4"/>
      <c r="DF57" s="63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5"/>
      <c r="DS57" s="63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5"/>
      <c r="EF57" s="63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5"/>
      <c r="ES57" s="66" t="s">
        <v>42</v>
      </c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8"/>
    </row>
    <row r="58" spans="1:161" ht="21.75" customHeight="1">
      <c r="A58" s="90" t="s">
        <v>137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26" t="s">
        <v>138</v>
      </c>
      <c r="BY58" s="27"/>
      <c r="BZ58" s="27"/>
      <c r="CA58" s="27"/>
      <c r="CB58" s="27"/>
      <c r="CC58" s="27"/>
      <c r="CD58" s="27"/>
      <c r="CE58" s="71"/>
      <c r="CF58" s="72" t="s">
        <v>139</v>
      </c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4"/>
      <c r="CS58" s="72" t="s">
        <v>281</v>
      </c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4"/>
      <c r="DF58" s="63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5"/>
      <c r="DS58" s="63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5"/>
      <c r="EF58" s="63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5"/>
      <c r="ES58" s="66" t="s">
        <v>42</v>
      </c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8"/>
    </row>
    <row r="59" spans="1:161" ht="18.75" customHeight="1">
      <c r="A59" s="90" t="s">
        <v>140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26" t="s">
        <v>141</v>
      </c>
      <c r="BY59" s="27"/>
      <c r="BZ59" s="27"/>
      <c r="CA59" s="27"/>
      <c r="CB59" s="27"/>
      <c r="CC59" s="27"/>
      <c r="CD59" s="27"/>
      <c r="CE59" s="71"/>
      <c r="CF59" s="72" t="s">
        <v>142</v>
      </c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4"/>
      <c r="CS59" s="72" t="s">
        <v>281</v>
      </c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4"/>
      <c r="DF59" s="63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5"/>
      <c r="DS59" s="63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5"/>
      <c r="EF59" s="63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5"/>
      <c r="ES59" s="66" t="s">
        <v>42</v>
      </c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8"/>
    </row>
    <row r="60" spans="1:161" ht="10.5" customHeight="1">
      <c r="A60" s="121" t="s">
        <v>143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26" t="s">
        <v>144</v>
      </c>
      <c r="BY60" s="27"/>
      <c r="BZ60" s="27"/>
      <c r="CA60" s="27"/>
      <c r="CB60" s="27"/>
      <c r="CC60" s="27"/>
      <c r="CD60" s="27"/>
      <c r="CE60" s="71"/>
      <c r="CF60" s="72" t="s">
        <v>42</v>
      </c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4"/>
      <c r="CS60" s="72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4"/>
      <c r="DF60" s="63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5"/>
      <c r="DS60" s="63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5"/>
      <c r="EF60" s="63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5"/>
      <c r="ES60" s="66" t="s">
        <v>42</v>
      </c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8"/>
    </row>
    <row r="61" spans="1:161" ht="21.75" customHeight="1">
      <c r="A61" s="90" t="s">
        <v>145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26" t="s">
        <v>146</v>
      </c>
      <c r="BY61" s="27"/>
      <c r="BZ61" s="27"/>
      <c r="CA61" s="27"/>
      <c r="CB61" s="27"/>
      <c r="CC61" s="27"/>
      <c r="CD61" s="27"/>
      <c r="CE61" s="71"/>
      <c r="CF61" s="72" t="s">
        <v>147</v>
      </c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4"/>
      <c r="CS61" s="72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4"/>
      <c r="DF61" s="63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5"/>
      <c r="DS61" s="63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5"/>
      <c r="EF61" s="63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5"/>
      <c r="ES61" s="66" t="s">
        <v>42</v>
      </c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8"/>
    </row>
    <row r="62" spans="1:161" ht="10.5" customHeight="1">
      <c r="A62" s="90" t="s">
        <v>148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26" t="s">
        <v>149</v>
      </c>
      <c r="BY62" s="27"/>
      <c r="BZ62" s="27"/>
      <c r="CA62" s="27"/>
      <c r="CB62" s="27"/>
      <c r="CC62" s="27"/>
      <c r="CD62" s="27"/>
      <c r="CE62" s="71"/>
      <c r="CF62" s="72" t="s">
        <v>150</v>
      </c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4"/>
      <c r="CS62" s="72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4"/>
      <c r="DF62" s="63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5"/>
      <c r="DS62" s="63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5"/>
      <c r="EF62" s="63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5"/>
      <c r="ES62" s="66" t="s">
        <v>42</v>
      </c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8"/>
    </row>
    <row r="63" spans="1:161" ht="21.75" customHeight="1">
      <c r="A63" s="90" t="s">
        <v>151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26" t="s">
        <v>152</v>
      </c>
      <c r="BY63" s="27"/>
      <c r="BZ63" s="27"/>
      <c r="CA63" s="27"/>
      <c r="CB63" s="27"/>
      <c r="CC63" s="27"/>
      <c r="CD63" s="27"/>
      <c r="CE63" s="71"/>
      <c r="CF63" s="72" t="s">
        <v>153</v>
      </c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4"/>
      <c r="CS63" s="72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4"/>
      <c r="DF63" s="63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5"/>
      <c r="DS63" s="63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5"/>
      <c r="EF63" s="63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5"/>
      <c r="ES63" s="66" t="s">
        <v>42</v>
      </c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8"/>
    </row>
    <row r="64" spans="1:161" ht="19.5" customHeight="1">
      <c r="A64" s="121" t="s">
        <v>154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26" t="s">
        <v>155</v>
      </c>
      <c r="BY64" s="27"/>
      <c r="BZ64" s="27"/>
      <c r="CA64" s="27"/>
      <c r="CB64" s="27"/>
      <c r="CC64" s="27"/>
      <c r="CD64" s="27"/>
      <c r="CE64" s="71"/>
      <c r="CF64" s="72" t="s">
        <v>42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4"/>
      <c r="CS64" s="72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4"/>
      <c r="DF64" s="63">
        <f>DF65</f>
        <v>0</v>
      </c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5"/>
      <c r="DS64" s="63">
        <f>DS65</f>
        <v>0</v>
      </c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5"/>
      <c r="EF64" s="63">
        <f>EF65</f>
        <v>0</v>
      </c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5"/>
      <c r="ES64" s="66" t="s">
        <v>42</v>
      </c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8"/>
    </row>
    <row r="65" spans="1:161" ht="21.75" customHeight="1">
      <c r="A65" s="90" t="s">
        <v>156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26" t="s">
        <v>157</v>
      </c>
      <c r="BY65" s="27"/>
      <c r="BZ65" s="27"/>
      <c r="CA65" s="27"/>
      <c r="CB65" s="27"/>
      <c r="CC65" s="27"/>
      <c r="CD65" s="27"/>
      <c r="CE65" s="71"/>
      <c r="CF65" s="72" t="s">
        <v>158</v>
      </c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4"/>
      <c r="CS65" s="72" t="s">
        <v>282</v>
      </c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4"/>
      <c r="DF65" s="63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5"/>
      <c r="DS65" s="63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5"/>
      <c r="EF65" s="63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5"/>
      <c r="ES65" s="66" t="s">
        <v>42</v>
      </c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8"/>
    </row>
    <row r="66" spans="1:161" ht="12.75" customHeight="1">
      <c r="A66" s="121" t="s">
        <v>159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26" t="s">
        <v>160</v>
      </c>
      <c r="BY66" s="27"/>
      <c r="BZ66" s="27"/>
      <c r="CA66" s="27"/>
      <c r="CB66" s="27"/>
      <c r="CC66" s="27"/>
      <c r="CD66" s="27"/>
      <c r="CE66" s="71"/>
      <c r="CF66" s="72" t="s">
        <v>42</v>
      </c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4"/>
      <c r="CS66" s="72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4"/>
      <c r="DF66" s="63">
        <f>DF67+DF68+DF69+DF70</f>
        <v>4852611.58</v>
      </c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5"/>
      <c r="DS66" s="63">
        <f>DS67+DS68+DS69+DS70</f>
        <v>6934493.58</v>
      </c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5"/>
      <c r="EF66" s="63">
        <f>EF67+EF68+EF69+EF70</f>
        <v>6909163.58</v>
      </c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5"/>
      <c r="ES66" s="66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8"/>
    </row>
    <row r="67" spans="1:161" ht="21.75" customHeight="1">
      <c r="A67" s="90" t="s">
        <v>161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26" t="s">
        <v>162</v>
      </c>
      <c r="BY67" s="27"/>
      <c r="BZ67" s="27"/>
      <c r="CA67" s="27"/>
      <c r="CB67" s="27"/>
      <c r="CC67" s="27"/>
      <c r="CD67" s="27"/>
      <c r="CE67" s="71"/>
      <c r="CF67" s="72" t="s">
        <v>163</v>
      </c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4"/>
      <c r="CS67" s="72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4"/>
      <c r="DF67" s="63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5"/>
      <c r="DS67" s="63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5"/>
      <c r="EF67" s="63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5"/>
      <c r="ES67" s="66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8"/>
    </row>
    <row r="68" spans="1:161" ht="29.25" customHeight="1" thickBot="1">
      <c r="A68" s="90" t="s">
        <v>164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115" t="s">
        <v>165</v>
      </c>
      <c r="BY68" s="116"/>
      <c r="BZ68" s="116"/>
      <c r="CA68" s="116"/>
      <c r="CB68" s="116"/>
      <c r="CC68" s="116"/>
      <c r="CD68" s="116"/>
      <c r="CE68" s="117"/>
      <c r="CF68" s="118" t="s">
        <v>166</v>
      </c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20"/>
      <c r="CS68" s="118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20"/>
      <c r="DF68" s="101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3"/>
      <c r="DS68" s="101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3"/>
      <c r="EF68" s="101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3"/>
      <c r="ES68" s="35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104"/>
    </row>
    <row r="69" spans="1:161" ht="21.75" customHeight="1">
      <c r="A69" s="90" t="s">
        <v>167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29" t="s">
        <v>168</v>
      </c>
      <c r="BY69" s="30"/>
      <c r="BZ69" s="30"/>
      <c r="CA69" s="30"/>
      <c r="CB69" s="30"/>
      <c r="CC69" s="30"/>
      <c r="CD69" s="30"/>
      <c r="CE69" s="105"/>
      <c r="CF69" s="106" t="s">
        <v>169</v>
      </c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8"/>
      <c r="CS69" s="106" t="s">
        <v>283</v>
      </c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8"/>
      <c r="DF69" s="109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1"/>
      <c r="DS69" s="109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1"/>
      <c r="EF69" s="109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1"/>
      <c r="ES69" s="112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4"/>
    </row>
    <row r="70" spans="1:161" ht="11.25" customHeight="1">
      <c r="A70" s="98" t="s">
        <v>170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100"/>
      <c r="BX70" s="94" t="s">
        <v>171</v>
      </c>
      <c r="BY70" s="95"/>
      <c r="BZ70" s="95"/>
      <c r="CA70" s="95"/>
      <c r="CB70" s="95"/>
      <c r="CC70" s="95"/>
      <c r="CD70" s="95"/>
      <c r="CE70" s="96"/>
      <c r="CF70" s="87" t="s">
        <v>172</v>
      </c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9"/>
      <c r="CS70" s="87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9"/>
      <c r="DF70" s="84">
        <f>DF72+DF73+DF74+DF75+DF76+DF77+DF78+DF79+DF80+DF81+DF82+DF83+DF84</f>
        <v>4852611.58</v>
      </c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6"/>
      <c r="DS70" s="84">
        <f>DS72+DS73+DS74+DS75+DS76+DS77+DS78+DS79+DS80+DS81+DS82+DS83+DS84</f>
        <v>6934493.58</v>
      </c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6"/>
      <c r="EF70" s="84">
        <f>EF72+EF73+EF74+EF75+EF76+EF77+EF78+EF79+EF80+EF81+EF82+EF83+EF84</f>
        <v>6909163.58</v>
      </c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6"/>
      <c r="ES70" s="84">
        <f>ES72+ES73+ES74+ES75+ES76+ES77+ES78+ES79+ES80+ES81+ES82+ES83+ES84</f>
        <v>0</v>
      </c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6"/>
    </row>
    <row r="71" spans="1:161" ht="11.25" customHeight="1">
      <c r="A71" s="97" t="s">
        <v>173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4"/>
      <c r="BY71" s="95"/>
      <c r="BZ71" s="95"/>
      <c r="CA71" s="95"/>
      <c r="CB71" s="95"/>
      <c r="CC71" s="95"/>
      <c r="CD71" s="95"/>
      <c r="CE71" s="96"/>
      <c r="CF71" s="87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9"/>
      <c r="CS71" s="87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9"/>
      <c r="DF71" s="87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9"/>
      <c r="DS71" s="87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9"/>
      <c r="EF71" s="87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9"/>
      <c r="ES71" s="87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9"/>
    </row>
    <row r="72" spans="1:161" ht="11.25" customHeight="1">
      <c r="A72" s="92" t="s">
        <v>284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3"/>
      <c r="BX72" s="94" t="s">
        <v>313</v>
      </c>
      <c r="BY72" s="95"/>
      <c r="BZ72" s="95"/>
      <c r="CA72" s="95"/>
      <c r="CB72" s="95"/>
      <c r="CC72" s="95"/>
      <c r="CD72" s="95"/>
      <c r="CE72" s="96"/>
      <c r="CF72" s="87" t="s">
        <v>172</v>
      </c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9"/>
      <c r="CS72" s="87" t="s">
        <v>293</v>
      </c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9"/>
      <c r="DF72" s="84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6"/>
      <c r="DS72" s="84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6"/>
      <c r="EF72" s="84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6"/>
      <c r="ES72" s="87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9"/>
    </row>
    <row r="73" spans="1:161" ht="11.25" customHeight="1">
      <c r="A73" s="92" t="s">
        <v>285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3"/>
      <c r="BX73" s="94" t="s">
        <v>314</v>
      </c>
      <c r="BY73" s="95"/>
      <c r="BZ73" s="95"/>
      <c r="CA73" s="95"/>
      <c r="CB73" s="95"/>
      <c r="CC73" s="95"/>
      <c r="CD73" s="95"/>
      <c r="CE73" s="96"/>
      <c r="CF73" s="87" t="s">
        <v>172</v>
      </c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9"/>
      <c r="CS73" s="87" t="s">
        <v>294</v>
      </c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9"/>
      <c r="DF73" s="84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6"/>
      <c r="DS73" s="84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6"/>
      <c r="EF73" s="84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6"/>
      <c r="ES73" s="87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9"/>
    </row>
    <row r="74" spans="1:161" ht="11.25" customHeight="1">
      <c r="A74" s="92" t="s">
        <v>286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3"/>
      <c r="BX74" s="94" t="s">
        <v>315</v>
      </c>
      <c r="BY74" s="95"/>
      <c r="BZ74" s="95"/>
      <c r="CA74" s="95"/>
      <c r="CB74" s="95"/>
      <c r="CC74" s="95"/>
      <c r="CD74" s="95"/>
      <c r="CE74" s="96"/>
      <c r="CF74" s="87" t="s">
        <v>172</v>
      </c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9"/>
      <c r="CS74" s="87" t="s">
        <v>295</v>
      </c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9"/>
      <c r="DF74" s="84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6"/>
      <c r="DS74" s="84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6"/>
      <c r="EF74" s="84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6"/>
      <c r="ES74" s="87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9"/>
    </row>
    <row r="75" spans="1:161" ht="11.25" customHeight="1">
      <c r="A75" s="92" t="s">
        <v>287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3"/>
      <c r="BX75" s="94" t="s">
        <v>316</v>
      </c>
      <c r="BY75" s="95"/>
      <c r="BZ75" s="95"/>
      <c r="CA75" s="95"/>
      <c r="CB75" s="95"/>
      <c r="CC75" s="95"/>
      <c r="CD75" s="95"/>
      <c r="CE75" s="96"/>
      <c r="CF75" s="87" t="s">
        <v>172</v>
      </c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9"/>
      <c r="CS75" s="87" t="s">
        <v>283</v>
      </c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9"/>
      <c r="DF75" s="84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6"/>
      <c r="DS75" s="84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6"/>
      <c r="EF75" s="84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6"/>
      <c r="ES75" s="87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9"/>
    </row>
    <row r="76" spans="1:161" ht="11.25" customHeight="1">
      <c r="A76" s="92" t="s">
        <v>288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3"/>
      <c r="BX76" s="94" t="s">
        <v>317</v>
      </c>
      <c r="BY76" s="95"/>
      <c r="BZ76" s="95"/>
      <c r="CA76" s="95"/>
      <c r="CB76" s="95"/>
      <c r="CC76" s="95"/>
      <c r="CD76" s="95"/>
      <c r="CE76" s="96"/>
      <c r="CF76" s="87" t="s">
        <v>172</v>
      </c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9"/>
      <c r="CS76" s="87" t="s">
        <v>296</v>
      </c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9"/>
      <c r="DF76" s="84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6"/>
      <c r="DS76" s="84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6"/>
      <c r="EF76" s="84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6"/>
      <c r="ES76" s="87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9"/>
    </row>
    <row r="77" spans="1:161" ht="11.25" customHeight="1">
      <c r="A77" s="92" t="s">
        <v>298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3"/>
      <c r="BX77" s="94" t="s">
        <v>318</v>
      </c>
      <c r="BY77" s="95"/>
      <c r="BZ77" s="95"/>
      <c r="CA77" s="95"/>
      <c r="CB77" s="95"/>
      <c r="CC77" s="95"/>
      <c r="CD77" s="95"/>
      <c r="CE77" s="96"/>
      <c r="CF77" s="87" t="s">
        <v>172</v>
      </c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9"/>
      <c r="CS77" s="87" t="s">
        <v>297</v>
      </c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9"/>
      <c r="DF77" s="84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6"/>
      <c r="DS77" s="84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6"/>
      <c r="EF77" s="84"/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6"/>
      <c r="ES77" s="87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9"/>
    </row>
    <row r="78" spans="1:161" ht="11.25" customHeight="1">
      <c r="A78" s="92" t="s">
        <v>299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3"/>
      <c r="BX78" s="94" t="s">
        <v>319</v>
      </c>
      <c r="BY78" s="95"/>
      <c r="BZ78" s="95"/>
      <c r="CA78" s="95"/>
      <c r="CB78" s="95"/>
      <c r="CC78" s="95"/>
      <c r="CD78" s="95"/>
      <c r="CE78" s="96"/>
      <c r="CF78" s="87" t="s">
        <v>172</v>
      </c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9"/>
      <c r="CS78" s="87" t="s">
        <v>301</v>
      </c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9"/>
      <c r="DF78" s="84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6"/>
      <c r="DS78" s="84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6"/>
      <c r="EF78" s="84"/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6"/>
      <c r="ES78" s="87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9"/>
    </row>
    <row r="79" spans="1:161" ht="11.25" customHeight="1">
      <c r="A79" s="92" t="s">
        <v>300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3"/>
      <c r="BX79" s="94" t="s">
        <v>320</v>
      </c>
      <c r="BY79" s="95"/>
      <c r="BZ79" s="95"/>
      <c r="CA79" s="95"/>
      <c r="CB79" s="95"/>
      <c r="CC79" s="95"/>
      <c r="CD79" s="95"/>
      <c r="CE79" s="96"/>
      <c r="CF79" s="87" t="s">
        <v>172</v>
      </c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9"/>
      <c r="CS79" s="87" t="s">
        <v>302</v>
      </c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9"/>
      <c r="DF79" s="84">
        <f>1613570+647808.32+2591233.26</f>
        <v>4852611.58</v>
      </c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6"/>
      <c r="DS79" s="84">
        <f>2631462+4303031.58</f>
        <v>6934493.58</v>
      </c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6"/>
      <c r="EF79" s="84">
        <f>2631462+4277701.58</f>
        <v>6909163.58</v>
      </c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6"/>
      <c r="ES79" s="87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9"/>
    </row>
    <row r="80" spans="1:161" ht="11.25" customHeight="1">
      <c r="A80" s="92" t="s">
        <v>304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3"/>
      <c r="BX80" s="94" t="s">
        <v>321</v>
      </c>
      <c r="BY80" s="95"/>
      <c r="BZ80" s="95"/>
      <c r="CA80" s="95"/>
      <c r="CB80" s="95"/>
      <c r="CC80" s="95"/>
      <c r="CD80" s="95"/>
      <c r="CE80" s="96"/>
      <c r="CF80" s="87" t="s">
        <v>172</v>
      </c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9"/>
      <c r="CS80" s="87" t="s">
        <v>303</v>
      </c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9"/>
      <c r="DF80" s="84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6"/>
      <c r="DS80" s="84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EE80" s="86"/>
      <c r="EF80" s="84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6"/>
      <c r="ES80" s="87"/>
      <c r="ET80" s="88"/>
      <c r="EU80" s="88"/>
      <c r="EV80" s="88"/>
      <c r="EW80" s="88"/>
      <c r="EX80" s="88"/>
      <c r="EY80" s="88"/>
      <c r="EZ80" s="88"/>
      <c r="FA80" s="88"/>
      <c r="FB80" s="88"/>
      <c r="FC80" s="88"/>
      <c r="FD80" s="88"/>
      <c r="FE80" s="89"/>
    </row>
    <row r="81" spans="1:161" ht="11.25" customHeight="1">
      <c r="A81" s="92" t="s">
        <v>308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3"/>
      <c r="BX81" s="94" t="s">
        <v>322</v>
      </c>
      <c r="BY81" s="95"/>
      <c r="BZ81" s="95"/>
      <c r="CA81" s="95"/>
      <c r="CB81" s="95"/>
      <c r="CC81" s="95"/>
      <c r="CD81" s="95"/>
      <c r="CE81" s="96"/>
      <c r="CF81" s="87" t="s">
        <v>172</v>
      </c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9"/>
      <c r="CS81" s="87" t="s">
        <v>305</v>
      </c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9"/>
      <c r="DF81" s="84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6"/>
      <c r="DS81" s="84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6"/>
      <c r="EF81" s="84"/>
      <c r="EG81" s="85"/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6"/>
      <c r="ES81" s="87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9"/>
    </row>
    <row r="82" spans="1:161" ht="11.25" customHeight="1">
      <c r="A82" s="92" t="s">
        <v>309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3"/>
      <c r="BX82" s="94" t="s">
        <v>323</v>
      </c>
      <c r="BY82" s="95"/>
      <c r="BZ82" s="95"/>
      <c r="CA82" s="95"/>
      <c r="CB82" s="95"/>
      <c r="CC82" s="95"/>
      <c r="CD82" s="95"/>
      <c r="CE82" s="96"/>
      <c r="CF82" s="87" t="s">
        <v>172</v>
      </c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9"/>
      <c r="CS82" s="87" t="s">
        <v>306</v>
      </c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9"/>
      <c r="DF82" s="84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6"/>
      <c r="DS82" s="84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6"/>
      <c r="EF82" s="84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6"/>
      <c r="ES82" s="87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9"/>
    </row>
    <row r="83" spans="1:161" ht="11.25" customHeight="1">
      <c r="A83" s="92" t="s">
        <v>310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3"/>
      <c r="BX83" s="94" t="s">
        <v>324</v>
      </c>
      <c r="BY83" s="95"/>
      <c r="BZ83" s="95"/>
      <c r="CA83" s="95"/>
      <c r="CB83" s="95"/>
      <c r="CC83" s="95"/>
      <c r="CD83" s="95"/>
      <c r="CE83" s="96"/>
      <c r="CF83" s="87" t="s">
        <v>172</v>
      </c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9"/>
      <c r="CS83" s="87" t="s">
        <v>307</v>
      </c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9"/>
      <c r="DF83" s="84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6"/>
      <c r="DS83" s="84"/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6"/>
      <c r="EF83" s="84"/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6"/>
      <c r="ES83" s="87"/>
      <c r="ET83" s="88"/>
      <c r="EU83" s="88"/>
      <c r="EV83" s="88"/>
      <c r="EW83" s="88"/>
      <c r="EX83" s="88"/>
      <c r="EY83" s="88"/>
      <c r="EZ83" s="88"/>
      <c r="FA83" s="88"/>
      <c r="FB83" s="88"/>
      <c r="FC83" s="88"/>
      <c r="FD83" s="88"/>
      <c r="FE83" s="89"/>
    </row>
    <row r="84" spans="1:161" ht="11.25" customHeight="1">
      <c r="A84" s="92" t="s">
        <v>312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3"/>
      <c r="BX84" s="94" t="s">
        <v>325</v>
      </c>
      <c r="BY84" s="95"/>
      <c r="BZ84" s="95"/>
      <c r="CA84" s="95"/>
      <c r="CB84" s="95"/>
      <c r="CC84" s="95"/>
      <c r="CD84" s="95"/>
      <c r="CE84" s="96"/>
      <c r="CF84" s="87" t="s">
        <v>172</v>
      </c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9"/>
      <c r="CS84" s="87" t="s">
        <v>311</v>
      </c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9"/>
      <c r="DF84" s="84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6"/>
      <c r="DS84" s="84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5"/>
      <c r="EE84" s="86"/>
      <c r="EF84" s="84"/>
      <c r="EG84" s="85"/>
      <c r="EH84" s="85"/>
      <c r="EI84" s="85"/>
      <c r="EJ84" s="85"/>
      <c r="EK84" s="85"/>
      <c r="EL84" s="85"/>
      <c r="EM84" s="85"/>
      <c r="EN84" s="85"/>
      <c r="EO84" s="85"/>
      <c r="EP84" s="85"/>
      <c r="EQ84" s="85"/>
      <c r="ER84" s="86"/>
      <c r="ES84" s="87"/>
      <c r="ET84" s="88"/>
      <c r="EU84" s="88"/>
      <c r="EV84" s="88"/>
      <c r="EW84" s="88"/>
      <c r="EX84" s="88"/>
      <c r="EY84" s="88"/>
      <c r="EZ84" s="88"/>
      <c r="FA84" s="88"/>
      <c r="FB84" s="88"/>
      <c r="FC84" s="88"/>
      <c r="FD84" s="88"/>
      <c r="FE84" s="89"/>
    </row>
    <row r="85" spans="1:161" ht="11.25" customHeight="1">
      <c r="A85" s="90" t="s">
        <v>174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26" t="s">
        <v>175</v>
      </c>
      <c r="BY85" s="27"/>
      <c r="BZ85" s="27"/>
      <c r="CA85" s="27"/>
      <c r="CB85" s="27"/>
      <c r="CC85" s="27"/>
      <c r="CD85" s="27"/>
      <c r="CE85" s="71"/>
      <c r="CF85" s="72" t="s">
        <v>176</v>
      </c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4"/>
      <c r="CS85" s="72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4"/>
      <c r="DF85" s="63">
        <f>DF86+DF87</f>
        <v>0</v>
      </c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5"/>
      <c r="DS85" s="63">
        <f>DS86+DS87</f>
        <v>0</v>
      </c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5"/>
      <c r="EF85" s="63">
        <f>EF86+EF87</f>
        <v>0</v>
      </c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5"/>
      <c r="ES85" s="63">
        <f>ES86+ES87</f>
        <v>0</v>
      </c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5"/>
    </row>
    <row r="86" spans="1:161" ht="21.75" customHeight="1">
      <c r="A86" s="82" t="s">
        <v>177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26" t="s">
        <v>178</v>
      </c>
      <c r="BY86" s="27"/>
      <c r="BZ86" s="27"/>
      <c r="CA86" s="27"/>
      <c r="CB86" s="27"/>
      <c r="CC86" s="27"/>
      <c r="CD86" s="27"/>
      <c r="CE86" s="71"/>
      <c r="CF86" s="72" t="s">
        <v>179</v>
      </c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4"/>
      <c r="CS86" s="72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4"/>
      <c r="DF86" s="63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5"/>
      <c r="DS86" s="63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5"/>
      <c r="EF86" s="63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5"/>
      <c r="ES86" s="66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8"/>
    </row>
    <row r="87" spans="1:161" ht="22.5" customHeight="1">
      <c r="A87" s="82" t="s">
        <v>180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26" t="s">
        <v>181</v>
      </c>
      <c r="BY87" s="27"/>
      <c r="BZ87" s="27"/>
      <c r="CA87" s="27"/>
      <c r="CB87" s="27"/>
      <c r="CC87" s="27"/>
      <c r="CD87" s="27"/>
      <c r="CE87" s="71"/>
      <c r="CF87" s="72" t="s">
        <v>182</v>
      </c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4"/>
      <c r="CS87" s="72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4"/>
      <c r="DF87" s="63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5"/>
      <c r="DS87" s="63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5"/>
      <c r="EF87" s="63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5"/>
      <c r="ES87" s="66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8"/>
    </row>
    <row r="88" spans="1:161" ht="12.75" customHeight="1">
      <c r="A88" s="75" t="s">
        <v>183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6" t="s">
        <v>184</v>
      </c>
      <c r="BY88" s="77"/>
      <c r="BZ88" s="77"/>
      <c r="CA88" s="77"/>
      <c r="CB88" s="77"/>
      <c r="CC88" s="77"/>
      <c r="CD88" s="77"/>
      <c r="CE88" s="78"/>
      <c r="CF88" s="79" t="s">
        <v>185</v>
      </c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1"/>
      <c r="CS88" s="72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4"/>
      <c r="DF88" s="63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5"/>
      <c r="DS88" s="63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5"/>
      <c r="EF88" s="63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5"/>
      <c r="ES88" s="66" t="s">
        <v>42</v>
      </c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8"/>
    </row>
    <row r="89" spans="1:161" ht="22.5" customHeight="1">
      <c r="A89" s="69" t="s">
        <v>186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26" t="s">
        <v>187</v>
      </c>
      <c r="BY89" s="27"/>
      <c r="BZ89" s="27"/>
      <c r="CA89" s="27"/>
      <c r="CB89" s="27"/>
      <c r="CC89" s="27"/>
      <c r="CD89" s="27"/>
      <c r="CE89" s="71"/>
      <c r="CF89" s="72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4"/>
      <c r="CS89" s="72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4"/>
      <c r="DF89" s="63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5"/>
      <c r="DS89" s="63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5"/>
      <c r="EF89" s="63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5"/>
      <c r="ES89" s="66" t="s">
        <v>42</v>
      </c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8"/>
    </row>
    <row r="90" spans="1:161" ht="12.75" customHeight="1">
      <c r="A90" s="69" t="s">
        <v>188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26" t="s">
        <v>189</v>
      </c>
      <c r="BY90" s="27"/>
      <c r="BZ90" s="27"/>
      <c r="CA90" s="27"/>
      <c r="CB90" s="27"/>
      <c r="CC90" s="27"/>
      <c r="CD90" s="27"/>
      <c r="CE90" s="71"/>
      <c r="CF90" s="72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4"/>
      <c r="CS90" s="72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4"/>
      <c r="DF90" s="63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5"/>
      <c r="DS90" s="63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5"/>
      <c r="EF90" s="63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5"/>
      <c r="ES90" s="66" t="s">
        <v>42</v>
      </c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8"/>
    </row>
    <row r="91" spans="1:161" ht="12.75" customHeight="1">
      <c r="A91" s="69" t="s">
        <v>191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26" t="s">
        <v>190</v>
      </c>
      <c r="BY91" s="27"/>
      <c r="BZ91" s="27"/>
      <c r="CA91" s="27"/>
      <c r="CB91" s="27"/>
      <c r="CC91" s="27"/>
      <c r="CD91" s="27"/>
      <c r="CE91" s="71"/>
      <c r="CF91" s="72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4"/>
      <c r="CS91" s="72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4"/>
      <c r="DF91" s="63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5"/>
      <c r="DS91" s="63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5"/>
      <c r="EF91" s="63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5"/>
      <c r="ES91" s="66" t="s">
        <v>42</v>
      </c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8"/>
    </row>
    <row r="92" spans="1:161" ht="12.75" customHeight="1">
      <c r="A92" s="75" t="s">
        <v>192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6" t="s">
        <v>193</v>
      </c>
      <c r="BY92" s="77"/>
      <c r="BZ92" s="77"/>
      <c r="CA92" s="77"/>
      <c r="CB92" s="77"/>
      <c r="CC92" s="77"/>
      <c r="CD92" s="77"/>
      <c r="CE92" s="78"/>
      <c r="CF92" s="79" t="s">
        <v>42</v>
      </c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1"/>
      <c r="CS92" s="72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4"/>
      <c r="DF92" s="63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5"/>
      <c r="DS92" s="63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5"/>
      <c r="EF92" s="63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5"/>
      <c r="ES92" s="66" t="s">
        <v>42</v>
      </c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8"/>
    </row>
    <row r="93" spans="1:161" ht="15.75" customHeight="1">
      <c r="A93" s="69" t="s">
        <v>194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26" t="s">
        <v>195</v>
      </c>
      <c r="BY93" s="27"/>
      <c r="BZ93" s="27"/>
      <c r="CA93" s="27"/>
      <c r="CB93" s="27"/>
      <c r="CC93" s="27"/>
      <c r="CD93" s="27"/>
      <c r="CE93" s="71"/>
      <c r="CF93" s="72" t="s">
        <v>196</v>
      </c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4"/>
      <c r="CS93" s="72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4"/>
      <c r="DF93" s="63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5"/>
      <c r="DS93" s="63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5"/>
      <c r="EF93" s="63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5"/>
      <c r="ES93" s="66" t="s">
        <v>42</v>
      </c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8"/>
    </row>
    <row r="94" ht="3" customHeight="1"/>
    <row r="95" ht="3" customHeight="1"/>
  </sheetData>
  <sheetProtection/>
  <mergeCells count="689">
    <mergeCell ref="EF93:ER93"/>
    <mergeCell ref="ES93:FE93"/>
    <mergeCell ref="A2:FE2"/>
    <mergeCell ref="A93:BW93"/>
    <mergeCell ref="BX93:CE93"/>
    <mergeCell ref="CF93:CR93"/>
    <mergeCell ref="CS93:DE93"/>
    <mergeCell ref="DF93:DR93"/>
    <mergeCell ref="DS93:EE93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1:BW91"/>
    <mergeCell ref="BX91:CE91"/>
    <mergeCell ref="CF91:CR91"/>
    <mergeCell ref="CS91:DE91"/>
    <mergeCell ref="DF91:DR91"/>
    <mergeCell ref="DS91:EE91"/>
    <mergeCell ref="EF89:ER89"/>
    <mergeCell ref="BX89:CE89"/>
    <mergeCell ref="CF89:CR89"/>
    <mergeCell ref="CS89:DE89"/>
    <mergeCell ref="DF89:D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89:BW89"/>
    <mergeCell ref="DS89:EE89"/>
    <mergeCell ref="EF87:ER87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A87:BW87"/>
    <mergeCell ref="BX87:CE87"/>
    <mergeCell ref="CF87:CR87"/>
    <mergeCell ref="CS87:DE87"/>
    <mergeCell ref="DF87:DR87"/>
    <mergeCell ref="DS87:EE87"/>
    <mergeCell ref="EF85:ER85"/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A85:BW85"/>
    <mergeCell ref="BX85:CE85"/>
    <mergeCell ref="CF85:CR85"/>
    <mergeCell ref="CS85:DE85"/>
    <mergeCell ref="DF85:DR85"/>
    <mergeCell ref="DS85:EE85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3:BW83"/>
    <mergeCell ref="BX83:CE83"/>
    <mergeCell ref="CF83:CR83"/>
    <mergeCell ref="CS83:DE83"/>
    <mergeCell ref="DF83:DR83"/>
    <mergeCell ref="DS83:EE83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1:BW81"/>
    <mergeCell ref="BX81:CE81"/>
    <mergeCell ref="CF81:CR81"/>
    <mergeCell ref="CS81:DE81"/>
    <mergeCell ref="DF81:DR81"/>
    <mergeCell ref="DS81:EE81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79:BW79"/>
    <mergeCell ref="BX79:CE79"/>
    <mergeCell ref="CF79:CR79"/>
    <mergeCell ref="CS79:DE79"/>
    <mergeCell ref="DF79:DR79"/>
    <mergeCell ref="DS79:EE79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7:BW77"/>
    <mergeCell ref="BX77:CE77"/>
    <mergeCell ref="CF77:CR77"/>
    <mergeCell ref="CS77:DE77"/>
    <mergeCell ref="DF77:DR77"/>
    <mergeCell ref="DS77:EE77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5:BW75"/>
    <mergeCell ref="BX75:CE75"/>
    <mergeCell ref="CF75:CR75"/>
    <mergeCell ref="CS75:DE75"/>
    <mergeCell ref="DF75:DR75"/>
    <mergeCell ref="DS75:EE75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3:BW73"/>
    <mergeCell ref="BX73:CE73"/>
    <mergeCell ref="CF73:CR73"/>
    <mergeCell ref="CS73:DE73"/>
    <mergeCell ref="DF73:DR73"/>
    <mergeCell ref="DS73:EE73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1:BW71"/>
    <mergeCell ref="BX71:CE71"/>
    <mergeCell ref="CF71:CR71"/>
    <mergeCell ref="CS71:DE71"/>
    <mergeCell ref="DF71:DR71"/>
    <mergeCell ref="DS71:EE71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69:BW69"/>
    <mergeCell ref="BX69:CE69"/>
    <mergeCell ref="CF69:CR69"/>
    <mergeCell ref="CS69:DE69"/>
    <mergeCell ref="DF69:DR69"/>
    <mergeCell ref="DS69:EE69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7:BW67"/>
    <mergeCell ref="BX67:CE67"/>
    <mergeCell ref="CF67:CR67"/>
    <mergeCell ref="CS67:DE67"/>
    <mergeCell ref="DF67:DR67"/>
    <mergeCell ref="DS67:EE67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5:BW65"/>
    <mergeCell ref="BX65:CE65"/>
    <mergeCell ref="CF65:CR65"/>
    <mergeCell ref="CS65:DE65"/>
    <mergeCell ref="DF65:DR65"/>
    <mergeCell ref="DS65:EE65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3:BW63"/>
    <mergeCell ref="BX63:CE63"/>
    <mergeCell ref="CF63:CR63"/>
    <mergeCell ref="CS63:DE63"/>
    <mergeCell ref="DF63:DR63"/>
    <mergeCell ref="DS63:EE63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1:BW61"/>
    <mergeCell ref="BX61:CE61"/>
    <mergeCell ref="CF61:CR61"/>
    <mergeCell ref="CS61:DE61"/>
    <mergeCell ref="DF61:DR61"/>
    <mergeCell ref="DS61:EE61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59:BW59"/>
    <mergeCell ref="BX59:CE59"/>
    <mergeCell ref="CF59:CR59"/>
    <mergeCell ref="CS59:DE59"/>
    <mergeCell ref="DF59:DR59"/>
    <mergeCell ref="DS59:EE59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7:BW57"/>
    <mergeCell ref="BX57:CE57"/>
    <mergeCell ref="CF57:CR57"/>
    <mergeCell ref="CS57:DE57"/>
    <mergeCell ref="DF57:DR57"/>
    <mergeCell ref="DS57:EE57"/>
    <mergeCell ref="EF55:ER55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5:BW55"/>
    <mergeCell ref="BX55:CE55"/>
    <mergeCell ref="CF55:CR55"/>
    <mergeCell ref="CS55:DE55"/>
    <mergeCell ref="DF55:DR55"/>
    <mergeCell ref="DS55:EE55"/>
    <mergeCell ref="EF53:ER53"/>
    <mergeCell ref="ES53:F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A53:BW53"/>
    <mergeCell ref="BX53:CE53"/>
    <mergeCell ref="CF53:CR53"/>
    <mergeCell ref="CS53:DE53"/>
    <mergeCell ref="DF53:DR53"/>
    <mergeCell ref="DS53:EE53"/>
    <mergeCell ref="EF51:ER51"/>
    <mergeCell ref="ES51:FE51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A51:BW51"/>
    <mergeCell ref="BX51:CE51"/>
    <mergeCell ref="CF51:CR51"/>
    <mergeCell ref="CS51:DE51"/>
    <mergeCell ref="DF51:DR51"/>
    <mergeCell ref="DS51:EE51"/>
    <mergeCell ref="EF49:ER49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A49:BW49"/>
    <mergeCell ref="BX49:CE49"/>
    <mergeCell ref="CF49:CR49"/>
    <mergeCell ref="CS49:DE49"/>
    <mergeCell ref="DF49:DR49"/>
    <mergeCell ref="DS49:EE49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7:BW47"/>
    <mergeCell ref="BX47:CE47"/>
    <mergeCell ref="CF47:CR47"/>
    <mergeCell ref="CS47:DE47"/>
    <mergeCell ref="DF47:DR47"/>
    <mergeCell ref="DS47:EE47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5:BW45"/>
    <mergeCell ref="BX45:CE45"/>
    <mergeCell ref="CF45:CR45"/>
    <mergeCell ref="CS45:DE45"/>
    <mergeCell ref="DF45:DR45"/>
    <mergeCell ref="DS45:EE45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3:BW43"/>
    <mergeCell ref="BX43:CE43"/>
    <mergeCell ref="CF43:CR43"/>
    <mergeCell ref="CS43:DE43"/>
    <mergeCell ref="DF43:DR43"/>
    <mergeCell ref="DS43:EE43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1:BW41"/>
    <mergeCell ref="BX41:CE41"/>
    <mergeCell ref="CF41:CR41"/>
    <mergeCell ref="CS41:DE41"/>
    <mergeCell ref="DF41:DR41"/>
    <mergeCell ref="DS41:EE41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39:BW39"/>
    <mergeCell ref="BX39:CE39"/>
    <mergeCell ref="CF39:CR39"/>
    <mergeCell ref="CS39:DE39"/>
    <mergeCell ref="DF39:DR39"/>
    <mergeCell ref="DS39:EE39"/>
    <mergeCell ref="EF37:ER37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7:BW37"/>
    <mergeCell ref="BX37:CE37"/>
    <mergeCell ref="CF37:CR37"/>
    <mergeCell ref="CS37:DE37"/>
    <mergeCell ref="DF37:DR37"/>
    <mergeCell ref="DS37:EE37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5:BW35"/>
    <mergeCell ref="BX35:CE35"/>
    <mergeCell ref="CF35:CR35"/>
    <mergeCell ref="CS35:DE35"/>
    <mergeCell ref="DF35:DR35"/>
    <mergeCell ref="DS35:EE35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3:BW33"/>
    <mergeCell ref="BX33:CE33"/>
    <mergeCell ref="CF33:CR33"/>
    <mergeCell ref="CS33:DE33"/>
    <mergeCell ref="DF33:DR33"/>
    <mergeCell ref="DS33:EE33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A29:BW29"/>
    <mergeCell ref="BX29:CE30"/>
    <mergeCell ref="CF29:CR30"/>
    <mergeCell ref="CS29:DE30"/>
    <mergeCell ref="DF29:DR30"/>
    <mergeCell ref="DS29:EE30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A25:BW25"/>
    <mergeCell ref="A26:BW26"/>
    <mergeCell ref="BX26:CE26"/>
    <mergeCell ref="CF26:CR26"/>
    <mergeCell ref="CS26:DE26"/>
    <mergeCell ref="DF26:DR26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3:BW23"/>
    <mergeCell ref="BX23:CE23"/>
    <mergeCell ref="CF23:CR23"/>
    <mergeCell ref="CS23:DE23"/>
    <mergeCell ref="DF23:DR23"/>
    <mergeCell ref="DS23:EE23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A18:BW18"/>
    <mergeCell ref="BX18:CE19"/>
    <mergeCell ref="CF18:CR19"/>
    <mergeCell ref="CS18:DE19"/>
    <mergeCell ref="DF18:DR19"/>
    <mergeCell ref="DS18:EE19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6:BW16"/>
    <mergeCell ref="BX16:CE16"/>
    <mergeCell ref="CF16:CR16"/>
    <mergeCell ref="CS16:DE16"/>
    <mergeCell ref="DF16:DR16"/>
    <mergeCell ref="DS16:EE16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A12:BW12"/>
    <mergeCell ref="A13:BW13"/>
    <mergeCell ref="BX13:CE13"/>
    <mergeCell ref="CF13:CR13"/>
    <mergeCell ref="CS13:DE13"/>
    <mergeCell ref="DF13:DR13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0:BW10"/>
    <mergeCell ref="BX10:CE10"/>
    <mergeCell ref="CF10:CR10"/>
    <mergeCell ref="CS10:DE10"/>
    <mergeCell ref="DF10:DR10"/>
    <mergeCell ref="DS10:EE10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8:BW8"/>
    <mergeCell ref="BX8:CE8"/>
    <mergeCell ref="CF8:CR8"/>
    <mergeCell ref="CS8:DE8"/>
    <mergeCell ref="DF8:DR8"/>
    <mergeCell ref="DS8:EE8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DF5:DR5"/>
    <mergeCell ref="DS5:EE5"/>
    <mergeCell ref="EF5:ER5"/>
    <mergeCell ref="A6:BW6"/>
    <mergeCell ref="BX6:CE6"/>
    <mergeCell ref="CF6:CR6"/>
    <mergeCell ref="CS6:DE6"/>
    <mergeCell ref="DF6:DR6"/>
    <mergeCell ref="DS6:EE6"/>
    <mergeCell ref="EF6:ER6"/>
    <mergeCell ref="DY4:EA4"/>
    <mergeCell ref="EB4:EE4"/>
    <mergeCell ref="EF4:EK4"/>
    <mergeCell ref="EL4:EN4"/>
    <mergeCell ref="EO4:ER4"/>
    <mergeCell ref="ES4:FE5"/>
    <mergeCell ref="A1:FE1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7" r:id="rId1"/>
  <rowBreaks count="2" manualBreakCount="2">
    <brk id="33" max="255" man="1"/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E93"/>
  <sheetViews>
    <sheetView zoomScalePageLayoutView="0" workbookViewId="0" topLeftCell="A1">
      <selection activeCell="EF44" sqref="EF44:ER44"/>
    </sheetView>
  </sheetViews>
  <sheetFormatPr defaultColWidth="0.875" defaultRowHeight="12.75"/>
  <cols>
    <col min="1" max="121" width="0.875" style="1" customWidth="1"/>
    <col min="122" max="122" width="4.25390625" style="1" customWidth="1"/>
    <col min="123" max="134" width="0.875" style="1" customWidth="1"/>
    <col min="135" max="135" width="4.125" style="1" customWidth="1"/>
    <col min="136" max="147" width="0.875" style="1" customWidth="1"/>
    <col min="148" max="148" width="3.625" style="1" customWidth="1"/>
    <col min="149" max="16384" width="0.875" style="1" customWidth="1"/>
  </cols>
  <sheetData>
    <row r="1" spans="1:161" s="6" customFormat="1" ht="15.75">
      <c r="A1" s="52" t="s">
        <v>367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</row>
    <row r="2" spans="1:161" ht="15.75">
      <c r="A2" s="268" t="s">
        <v>368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/>
      <c r="DK2" s="268"/>
      <c r="DL2" s="268"/>
      <c r="DM2" s="268"/>
      <c r="DN2" s="268"/>
      <c r="DO2" s="268"/>
      <c r="DP2" s="268"/>
      <c r="DQ2" s="268"/>
      <c r="DR2" s="268"/>
      <c r="DS2" s="268"/>
      <c r="DT2" s="268"/>
      <c r="DU2" s="268"/>
      <c r="DV2" s="268"/>
      <c r="DW2" s="268"/>
      <c r="DX2" s="268"/>
      <c r="DY2" s="268"/>
      <c r="DZ2" s="268"/>
      <c r="EA2" s="268"/>
      <c r="EB2" s="268"/>
      <c r="EC2" s="268"/>
      <c r="ED2" s="268"/>
      <c r="EE2" s="268"/>
      <c r="EF2" s="268"/>
      <c r="EG2" s="268"/>
      <c r="EH2" s="268"/>
      <c r="EI2" s="268"/>
      <c r="EJ2" s="268"/>
      <c r="EK2" s="268"/>
      <c r="EL2" s="268"/>
      <c r="EM2" s="268"/>
      <c r="EN2" s="268"/>
      <c r="EO2" s="268"/>
      <c r="EP2" s="268"/>
      <c r="EQ2" s="268"/>
      <c r="ER2" s="268"/>
      <c r="ES2" s="268"/>
      <c r="ET2" s="268"/>
      <c r="EU2" s="268"/>
      <c r="EV2" s="268"/>
      <c r="EW2" s="268"/>
      <c r="EX2" s="268"/>
      <c r="EY2" s="268"/>
      <c r="EZ2" s="268"/>
      <c r="FA2" s="268"/>
      <c r="FB2" s="268"/>
      <c r="FC2" s="268"/>
      <c r="FD2" s="268"/>
      <c r="FE2" s="268"/>
    </row>
    <row r="3" spans="1:161" ht="11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7"/>
      <c r="BX3" s="238" t="s">
        <v>2</v>
      </c>
      <c r="BY3" s="239"/>
      <c r="BZ3" s="239"/>
      <c r="CA3" s="239"/>
      <c r="CB3" s="239"/>
      <c r="CC3" s="239"/>
      <c r="CD3" s="239"/>
      <c r="CE3" s="244"/>
      <c r="CF3" s="238" t="s">
        <v>3</v>
      </c>
      <c r="CG3" s="239"/>
      <c r="CH3" s="239"/>
      <c r="CI3" s="239"/>
      <c r="CJ3" s="239"/>
      <c r="CK3" s="239"/>
      <c r="CL3" s="239"/>
      <c r="CM3" s="239"/>
      <c r="CN3" s="239"/>
      <c r="CO3" s="239"/>
      <c r="CP3" s="239"/>
      <c r="CQ3" s="239"/>
      <c r="CR3" s="244"/>
      <c r="CS3" s="238" t="s">
        <v>4</v>
      </c>
      <c r="CT3" s="239"/>
      <c r="CU3" s="239"/>
      <c r="CV3" s="239"/>
      <c r="CW3" s="239"/>
      <c r="CX3" s="239"/>
      <c r="CY3" s="239"/>
      <c r="CZ3" s="239"/>
      <c r="DA3" s="239"/>
      <c r="DB3" s="239"/>
      <c r="DC3" s="239"/>
      <c r="DD3" s="239"/>
      <c r="DE3" s="244"/>
      <c r="DF3" s="66" t="s">
        <v>11</v>
      </c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</row>
    <row r="4" spans="1:161" ht="11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40"/>
      <c r="BX4" s="245"/>
      <c r="BY4" s="246"/>
      <c r="BZ4" s="246"/>
      <c r="CA4" s="246"/>
      <c r="CB4" s="246"/>
      <c r="CC4" s="246"/>
      <c r="CD4" s="246"/>
      <c r="CE4" s="247"/>
      <c r="CF4" s="245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6"/>
      <c r="CR4" s="247"/>
      <c r="CS4" s="245"/>
      <c r="CT4" s="246"/>
      <c r="CU4" s="246"/>
      <c r="CV4" s="246"/>
      <c r="CW4" s="246"/>
      <c r="CX4" s="246"/>
      <c r="CY4" s="246"/>
      <c r="CZ4" s="246"/>
      <c r="DA4" s="246"/>
      <c r="DB4" s="246"/>
      <c r="DC4" s="246"/>
      <c r="DD4" s="246"/>
      <c r="DE4" s="247"/>
      <c r="DF4" s="236" t="s">
        <v>5</v>
      </c>
      <c r="DG4" s="237"/>
      <c r="DH4" s="237"/>
      <c r="DI4" s="237"/>
      <c r="DJ4" s="237"/>
      <c r="DK4" s="237"/>
      <c r="DL4" s="233" t="s">
        <v>364</v>
      </c>
      <c r="DM4" s="233"/>
      <c r="DN4" s="233"/>
      <c r="DO4" s="234" t="s">
        <v>6</v>
      </c>
      <c r="DP4" s="234"/>
      <c r="DQ4" s="234"/>
      <c r="DR4" s="235"/>
      <c r="DS4" s="236" t="s">
        <v>5</v>
      </c>
      <c r="DT4" s="237"/>
      <c r="DU4" s="237"/>
      <c r="DV4" s="237"/>
      <c r="DW4" s="237"/>
      <c r="DX4" s="237"/>
      <c r="DY4" s="233" t="s">
        <v>363</v>
      </c>
      <c r="DZ4" s="233"/>
      <c r="EA4" s="233"/>
      <c r="EB4" s="234" t="s">
        <v>6</v>
      </c>
      <c r="EC4" s="234"/>
      <c r="ED4" s="234"/>
      <c r="EE4" s="235"/>
      <c r="EF4" s="236" t="s">
        <v>5</v>
      </c>
      <c r="EG4" s="237"/>
      <c r="EH4" s="237"/>
      <c r="EI4" s="237"/>
      <c r="EJ4" s="237"/>
      <c r="EK4" s="237"/>
      <c r="EL4" s="233" t="s">
        <v>370</v>
      </c>
      <c r="EM4" s="233"/>
      <c r="EN4" s="233"/>
      <c r="EO4" s="234" t="s">
        <v>6</v>
      </c>
      <c r="EP4" s="234"/>
      <c r="EQ4" s="234"/>
      <c r="ER4" s="235"/>
      <c r="ES4" s="238" t="s">
        <v>10</v>
      </c>
      <c r="ET4" s="239"/>
      <c r="EU4" s="239"/>
      <c r="EV4" s="239"/>
      <c r="EW4" s="239"/>
      <c r="EX4" s="239"/>
      <c r="EY4" s="239"/>
      <c r="EZ4" s="239"/>
      <c r="FA4" s="239"/>
      <c r="FB4" s="239"/>
      <c r="FC4" s="239"/>
      <c r="FD4" s="239"/>
      <c r="FE4" s="239"/>
    </row>
    <row r="5" spans="1:161" ht="39" customHeigh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3"/>
      <c r="BX5" s="240"/>
      <c r="BY5" s="241"/>
      <c r="BZ5" s="241"/>
      <c r="CA5" s="241"/>
      <c r="CB5" s="241"/>
      <c r="CC5" s="241"/>
      <c r="CD5" s="241"/>
      <c r="CE5" s="248"/>
      <c r="CF5" s="240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8"/>
      <c r="CS5" s="240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8"/>
      <c r="DF5" s="227" t="s">
        <v>7</v>
      </c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9"/>
      <c r="DS5" s="227" t="s">
        <v>8</v>
      </c>
      <c r="DT5" s="228"/>
      <c r="DU5" s="228"/>
      <c r="DV5" s="228"/>
      <c r="DW5" s="228"/>
      <c r="DX5" s="228"/>
      <c r="DY5" s="228"/>
      <c r="DZ5" s="228"/>
      <c r="EA5" s="228"/>
      <c r="EB5" s="228"/>
      <c r="EC5" s="228"/>
      <c r="ED5" s="228"/>
      <c r="EE5" s="229"/>
      <c r="EF5" s="227" t="s">
        <v>9</v>
      </c>
      <c r="EG5" s="228"/>
      <c r="EH5" s="228"/>
      <c r="EI5" s="228"/>
      <c r="EJ5" s="228"/>
      <c r="EK5" s="228"/>
      <c r="EL5" s="228"/>
      <c r="EM5" s="228"/>
      <c r="EN5" s="228"/>
      <c r="EO5" s="228"/>
      <c r="EP5" s="228"/>
      <c r="EQ5" s="228"/>
      <c r="ER5" s="229"/>
      <c r="ES5" s="240"/>
      <c r="ET5" s="241"/>
      <c r="EU5" s="241"/>
      <c r="EV5" s="241"/>
      <c r="EW5" s="241"/>
      <c r="EX5" s="241"/>
      <c r="EY5" s="241"/>
      <c r="EZ5" s="241"/>
      <c r="FA5" s="241"/>
      <c r="FB5" s="241"/>
      <c r="FC5" s="241"/>
      <c r="FD5" s="241"/>
      <c r="FE5" s="241"/>
    </row>
    <row r="6" spans="1:161" ht="12" thickBot="1">
      <c r="A6" s="230" t="s">
        <v>12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1"/>
      <c r="BX6" s="222" t="s">
        <v>13</v>
      </c>
      <c r="BY6" s="223"/>
      <c r="BZ6" s="223"/>
      <c r="CA6" s="223"/>
      <c r="CB6" s="223"/>
      <c r="CC6" s="223"/>
      <c r="CD6" s="223"/>
      <c r="CE6" s="232"/>
      <c r="CF6" s="222" t="s">
        <v>14</v>
      </c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32"/>
      <c r="CS6" s="222" t="s">
        <v>15</v>
      </c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32"/>
      <c r="DF6" s="222" t="s">
        <v>16</v>
      </c>
      <c r="DG6" s="223"/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32"/>
      <c r="DS6" s="222" t="s">
        <v>17</v>
      </c>
      <c r="DT6" s="223"/>
      <c r="DU6" s="223"/>
      <c r="DV6" s="223"/>
      <c r="DW6" s="223"/>
      <c r="DX6" s="223"/>
      <c r="DY6" s="223"/>
      <c r="DZ6" s="223"/>
      <c r="EA6" s="223"/>
      <c r="EB6" s="223"/>
      <c r="EC6" s="223"/>
      <c r="ED6" s="223"/>
      <c r="EE6" s="232"/>
      <c r="EF6" s="222" t="s">
        <v>18</v>
      </c>
      <c r="EG6" s="223"/>
      <c r="EH6" s="223"/>
      <c r="EI6" s="223"/>
      <c r="EJ6" s="223"/>
      <c r="EK6" s="223"/>
      <c r="EL6" s="223"/>
      <c r="EM6" s="223"/>
      <c r="EN6" s="223"/>
      <c r="EO6" s="223"/>
      <c r="EP6" s="223"/>
      <c r="EQ6" s="223"/>
      <c r="ER6" s="232"/>
      <c r="ES6" s="222" t="s">
        <v>19</v>
      </c>
      <c r="ET6" s="223"/>
      <c r="EU6" s="223"/>
      <c r="EV6" s="223"/>
      <c r="EW6" s="223"/>
      <c r="EX6" s="223"/>
      <c r="EY6" s="223"/>
      <c r="EZ6" s="223"/>
      <c r="FA6" s="223"/>
      <c r="FB6" s="223"/>
      <c r="FC6" s="223"/>
      <c r="FD6" s="223"/>
      <c r="FE6" s="223"/>
    </row>
    <row r="7" spans="1:161" ht="12.75" customHeight="1">
      <c r="A7" s="221" t="s">
        <v>40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9" t="s">
        <v>41</v>
      </c>
      <c r="BY7" s="30"/>
      <c r="BZ7" s="30"/>
      <c r="CA7" s="30"/>
      <c r="CB7" s="30"/>
      <c r="CC7" s="30"/>
      <c r="CD7" s="30"/>
      <c r="CE7" s="105"/>
      <c r="CF7" s="106" t="s">
        <v>42</v>
      </c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8"/>
      <c r="CS7" s="106" t="s">
        <v>42</v>
      </c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8"/>
      <c r="DF7" s="224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6"/>
      <c r="DS7" s="224"/>
      <c r="DT7" s="225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6"/>
      <c r="EF7" s="224"/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6"/>
      <c r="ES7" s="224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67"/>
    </row>
    <row r="8" spans="1:161" ht="12.75" customHeight="1">
      <c r="A8" s="221" t="s">
        <v>43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6" t="s">
        <v>44</v>
      </c>
      <c r="BY8" s="27"/>
      <c r="BZ8" s="27"/>
      <c r="CA8" s="27"/>
      <c r="CB8" s="27"/>
      <c r="CC8" s="27"/>
      <c r="CD8" s="27"/>
      <c r="CE8" s="71"/>
      <c r="CF8" s="72" t="s">
        <v>42</v>
      </c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4"/>
      <c r="CS8" s="72" t="s">
        <v>42</v>
      </c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4"/>
      <c r="DF8" s="63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5"/>
      <c r="DS8" s="63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5"/>
      <c r="EF8" s="63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5"/>
      <c r="ES8" s="63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211"/>
    </row>
    <row r="9" spans="1:161" ht="24" customHeight="1">
      <c r="A9" s="140" t="s">
        <v>45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212" t="s">
        <v>46</v>
      </c>
      <c r="BY9" s="213"/>
      <c r="BZ9" s="213"/>
      <c r="CA9" s="213"/>
      <c r="CB9" s="213"/>
      <c r="CC9" s="213"/>
      <c r="CD9" s="213"/>
      <c r="CE9" s="214"/>
      <c r="CF9" s="215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4"/>
      <c r="CS9" s="216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8"/>
      <c r="DF9" s="134">
        <f>DF10+DF13+DF17+DF20+DF23+DF28+DF32</f>
        <v>2732244</v>
      </c>
      <c r="DG9" s="219"/>
      <c r="DH9" s="219"/>
      <c r="DI9" s="219"/>
      <c r="DJ9" s="219"/>
      <c r="DK9" s="219"/>
      <c r="DL9" s="219"/>
      <c r="DM9" s="219"/>
      <c r="DN9" s="219"/>
      <c r="DO9" s="219"/>
      <c r="DP9" s="219"/>
      <c r="DQ9" s="219"/>
      <c r="DR9" s="220"/>
      <c r="DS9" s="134">
        <f>DS10+DS13+DS17+DS20+DS23+DS28+DS32</f>
        <v>3028534</v>
      </c>
      <c r="DT9" s="219"/>
      <c r="DU9" s="219"/>
      <c r="DV9" s="219"/>
      <c r="DW9" s="219"/>
      <c r="DX9" s="219"/>
      <c r="DY9" s="219"/>
      <c r="DZ9" s="219"/>
      <c r="EA9" s="219"/>
      <c r="EB9" s="219"/>
      <c r="EC9" s="219"/>
      <c r="ED9" s="219"/>
      <c r="EE9" s="220"/>
      <c r="EF9" s="134">
        <f>EF10+EF13+EF17+EF20+EF23+EF28+EF32</f>
        <v>3028534</v>
      </c>
      <c r="EG9" s="219"/>
      <c r="EH9" s="219"/>
      <c r="EI9" s="219"/>
      <c r="EJ9" s="219"/>
      <c r="EK9" s="219"/>
      <c r="EL9" s="219"/>
      <c r="EM9" s="219"/>
      <c r="EN9" s="219"/>
      <c r="EO9" s="219"/>
      <c r="EP9" s="219"/>
      <c r="EQ9" s="219"/>
      <c r="ER9" s="220"/>
      <c r="ES9" s="134">
        <f>ES10+ES13+ES17+ES20+ES23+ES28+ES32</f>
        <v>0</v>
      </c>
      <c r="ET9" s="219"/>
      <c r="EU9" s="219"/>
      <c r="EV9" s="219"/>
      <c r="EW9" s="219"/>
      <c r="EX9" s="219"/>
      <c r="EY9" s="219"/>
      <c r="EZ9" s="219"/>
      <c r="FA9" s="219"/>
      <c r="FB9" s="219"/>
      <c r="FC9" s="219"/>
      <c r="FD9" s="219"/>
      <c r="FE9" s="220"/>
    </row>
    <row r="10" spans="1:161" ht="22.5" customHeight="1">
      <c r="A10" s="209" t="s">
        <v>47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154" t="s">
        <v>48</v>
      </c>
      <c r="BY10" s="155"/>
      <c r="BZ10" s="155"/>
      <c r="CA10" s="155"/>
      <c r="CB10" s="155"/>
      <c r="CC10" s="155"/>
      <c r="CD10" s="155"/>
      <c r="CE10" s="156"/>
      <c r="CF10" s="157" t="s">
        <v>49</v>
      </c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9"/>
      <c r="CS10" s="157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9"/>
      <c r="DF10" s="148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50"/>
      <c r="DS10" s="148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50"/>
      <c r="EF10" s="148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50"/>
      <c r="ES10" s="148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51"/>
    </row>
    <row r="11" spans="1:161" ht="11.25">
      <c r="A11" s="189" t="s">
        <v>50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75" t="s">
        <v>51</v>
      </c>
      <c r="BY11" s="176"/>
      <c r="BZ11" s="176"/>
      <c r="CA11" s="176"/>
      <c r="CB11" s="176"/>
      <c r="CC11" s="176"/>
      <c r="CD11" s="176"/>
      <c r="CE11" s="177"/>
      <c r="CF11" s="181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3"/>
      <c r="CS11" s="181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3"/>
      <c r="DF11" s="163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5"/>
      <c r="DS11" s="163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5"/>
      <c r="EF11" s="163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5"/>
      <c r="ES11" s="163"/>
      <c r="ET11" s="164"/>
      <c r="EU11" s="164"/>
      <c r="EV11" s="164"/>
      <c r="EW11" s="164"/>
      <c r="EX11" s="164"/>
      <c r="EY11" s="164"/>
      <c r="EZ11" s="164"/>
      <c r="FA11" s="164"/>
      <c r="FB11" s="164"/>
      <c r="FC11" s="164"/>
      <c r="FD11" s="164"/>
      <c r="FE11" s="169"/>
    </row>
    <row r="12" spans="1:161" ht="12" thickBot="1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8"/>
      <c r="BX12" s="199"/>
      <c r="BY12" s="200"/>
      <c r="BZ12" s="200"/>
      <c r="CA12" s="200"/>
      <c r="CB12" s="200"/>
      <c r="CC12" s="200"/>
      <c r="CD12" s="200"/>
      <c r="CE12" s="201"/>
      <c r="CF12" s="202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4"/>
      <c r="CS12" s="202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4"/>
      <c r="DF12" s="205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7"/>
      <c r="DS12" s="205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7"/>
      <c r="EF12" s="205"/>
      <c r="EG12" s="206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7"/>
      <c r="ES12" s="205"/>
      <c r="ET12" s="206"/>
      <c r="EU12" s="206"/>
      <c r="EV12" s="206"/>
      <c r="EW12" s="206"/>
      <c r="EX12" s="206"/>
      <c r="EY12" s="206"/>
      <c r="EZ12" s="206"/>
      <c r="FA12" s="206"/>
      <c r="FB12" s="206"/>
      <c r="FC12" s="206"/>
      <c r="FD12" s="206"/>
      <c r="FE12" s="208"/>
    </row>
    <row r="13" spans="1:161" ht="21" customHeight="1">
      <c r="A13" s="160" t="s">
        <v>52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2"/>
      <c r="BX13" s="193" t="s">
        <v>53</v>
      </c>
      <c r="BY13" s="194"/>
      <c r="BZ13" s="194"/>
      <c r="CA13" s="194"/>
      <c r="CB13" s="194"/>
      <c r="CC13" s="194"/>
      <c r="CD13" s="194"/>
      <c r="CE13" s="195"/>
      <c r="CF13" s="196" t="s">
        <v>54</v>
      </c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8"/>
      <c r="CS13" s="196" t="s">
        <v>102</v>
      </c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8"/>
      <c r="DF13" s="190">
        <f>DF14+DF15</f>
        <v>2732244</v>
      </c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2"/>
      <c r="DS13" s="190">
        <f>DS14+DS15</f>
        <v>3028534</v>
      </c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2"/>
      <c r="EF13" s="190">
        <f>EF14+EF15</f>
        <v>3028534</v>
      </c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2"/>
      <c r="ES13" s="190">
        <f>ES14+ES15</f>
        <v>0</v>
      </c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2"/>
    </row>
    <row r="14" spans="1:161" ht="33.75" customHeight="1">
      <c r="A14" s="152" t="s">
        <v>55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4" t="s">
        <v>56</v>
      </c>
      <c r="BY14" s="155"/>
      <c r="BZ14" s="155"/>
      <c r="CA14" s="155"/>
      <c r="CB14" s="155"/>
      <c r="CC14" s="155"/>
      <c r="CD14" s="155"/>
      <c r="CE14" s="156"/>
      <c r="CF14" s="157" t="s">
        <v>54</v>
      </c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9"/>
      <c r="CS14" s="157" t="s">
        <v>102</v>
      </c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9"/>
      <c r="DF14" s="148">
        <f>554524+2177720</f>
        <v>2732244</v>
      </c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50"/>
      <c r="DS14" s="148">
        <f>702384+2326150</f>
        <v>3028534</v>
      </c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50"/>
      <c r="EF14" s="148">
        <f>702384+2326150</f>
        <v>3028534</v>
      </c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50"/>
      <c r="ES14" s="148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51"/>
    </row>
    <row r="15" spans="1:161" ht="22.5" customHeight="1">
      <c r="A15" s="152" t="s">
        <v>58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4" t="s">
        <v>57</v>
      </c>
      <c r="BY15" s="155"/>
      <c r="BZ15" s="155"/>
      <c r="CA15" s="155"/>
      <c r="CB15" s="155"/>
      <c r="CC15" s="155"/>
      <c r="CD15" s="155"/>
      <c r="CE15" s="156"/>
      <c r="CF15" s="157" t="s">
        <v>54</v>
      </c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9"/>
      <c r="CS15" s="157" t="s">
        <v>102</v>
      </c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9"/>
      <c r="DF15" s="148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50"/>
      <c r="DS15" s="148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50"/>
      <c r="EF15" s="148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50"/>
      <c r="ES15" s="148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51"/>
    </row>
    <row r="16" spans="1:161" ht="21.75" customHeight="1">
      <c r="A16" s="160" t="s">
        <v>272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2"/>
      <c r="BX16" s="154" t="s">
        <v>273</v>
      </c>
      <c r="BY16" s="155"/>
      <c r="BZ16" s="155"/>
      <c r="CA16" s="155"/>
      <c r="CB16" s="155"/>
      <c r="CC16" s="155"/>
      <c r="CD16" s="155"/>
      <c r="CE16" s="156"/>
      <c r="CF16" s="157" t="s">
        <v>54</v>
      </c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9"/>
      <c r="CS16" s="157" t="s">
        <v>102</v>
      </c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9"/>
      <c r="DF16" s="148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50"/>
      <c r="DS16" s="148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50"/>
      <c r="EF16" s="148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50"/>
      <c r="ES16" s="148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51"/>
    </row>
    <row r="17" spans="1:161" ht="20.25" customHeight="1">
      <c r="A17" s="160" t="s">
        <v>59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2"/>
      <c r="BX17" s="154" t="s">
        <v>60</v>
      </c>
      <c r="BY17" s="155"/>
      <c r="BZ17" s="155"/>
      <c r="CA17" s="155"/>
      <c r="CB17" s="155"/>
      <c r="CC17" s="155"/>
      <c r="CD17" s="155"/>
      <c r="CE17" s="156"/>
      <c r="CF17" s="157" t="s">
        <v>61</v>
      </c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9"/>
      <c r="CS17" s="157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9"/>
      <c r="DF17" s="148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50"/>
      <c r="DS17" s="148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50"/>
      <c r="EF17" s="148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50"/>
      <c r="ES17" s="148"/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51"/>
    </row>
    <row r="18" spans="1:161" ht="10.5" customHeight="1">
      <c r="A18" s="189" t="s">
        <v>50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75" t="s">
        <v>62</v>
      </c>
      <c r="BY18" s="176"/>
      <c r="BZ18" s="176"/>
      <c r="CA18" s="176"/>
      <c r="CB18" s="176"/>
      <c r="CC18" s="176"/>
      <c r="CD18" s="176"/>
      <c r="CE18" s="177"/>
      <c r="CF18" s="181" t="s">
        <v>61</v>
      </c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3"/>
      <c r="CS18" s="181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3"/>
      <c r="DF18" s="163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5"/>
      <c r="DS18" s="163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5"/>
      <c r="EF18" s="163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5"/>
      <c r="ES18" s="163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9"/>
    </row>
    <row r="19" spans="1:161" ht="10.5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8"/>
      <c r="BX19" s="178"/>
      <c r="BY19" s="179"/>
      <c r="BZ19" s="179"/>
      <c r="CA19" s="179"/>
      <c r="CB19" s="179"/>
      <c r="CC19" s="179"/>
      <c r="CD19" s="179"/>
      <c r="CE19" s="180"/>
      <c r="CF19" s="184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6"/>
      <c r="CS19" s="184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6"/>
      <c r="DF19" s="166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8"/>
      <c r="DS19" s="166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8"/>
      <c r="EF19" s="166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8"/>
      <c r="ES19" s="166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70"/>
    </row>
    <row r="20" spans="1:161" ht="10.5" customHeight="1">
      <c r="A20" s="160" t="s">
        <v>63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2"/>
      <c r="BX20" s="154" t="s">
        <v>64</v>
      </c>
      <c r="BY20" s="155"/>
      <c r="BZ20" s="155"/>
      <c r="CA20" s="155"/>
      <c r="CB20" s="155"/>
      <c r="CC20" s="155"/>
      <c r="CD20" s="155"/>
      <c r="CE20" s="156"/>
      <c r="CF20" s="157" t="s">
        <v>65</v>
      </c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9"/>
      <c r="CS20" s="157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9"/>
      <c r="DF20" s="148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50"/>
      <c r="DS20" s="148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50"/>
      <c r="EF20" s="148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50"/>
      <c r="ES20" s="148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51"/>
    </row>
    <row r="21" spans="1:161" ht="10.5" customHeight="1">
      <c r="A21" s="174" t="s">
        <v>50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5"/>
      <c r="BY21" s="176"/>
      <c r="BZ21" s="176"/>
      <c r="CA21" s="176"/>
      <c r="CB21" s="176"/>
      <c r="CC21" s="176"/>
      <c r="CD21" s="176"/>
      <c r="CE21" s="177"/>
      <c r="CF21" s="181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3"/>
      <c r="CS21" s="181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3"/>
      <c r="DF21" s="163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5"/>
      <c r="DS21" s="163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5"/>
      <c r="EF21" s="163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5"/>
      <c r="ES21" s="163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9"/>
    </row>
    <row r="22" spans="1:161" ht="10.5" customHeight="1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2"/>
      <c r="BX22" s="178"/>
      <c r="BY22" s="179"/>
      <c r="BZ22" s="179"/>
      <c r="CA22" s="179"/>
      <c r="CB22" s="179"/>
      <c r="CC22" s="179"/>
      <c r="CD22" s="179"/>
      <c r="CE22" s="180"/>
      <c r="CF22" s="184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6"/>
      <c r="CS22" s="184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6"/>
      <c r="DF22" s="166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8"/>
      <c r="DS22" s="166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8"/>
      <c r="EF22" s="166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8"/>
      <c r="ES22" s="166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70"/>
    </row>
    <row r="23" spans="1:161" ht="10.5" customHeight="1">
      <c r="A23" s="160" t="s">
        <v>66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2"/>
      <c r="BX23" s="154" t="s">
        <v>67</v>
      </c>
      <c r="BY23" s="155"/>
      <c r="BZ23" s="155"/>
      <c r="CA23" s="155"/>
      <c r="CB23" s="155"/>
      <c r="CC23" s="155"/>
      <c r="CD23" s="155"/>
      <c r="CE23" s="156"/>
      <c r="CF23" s="157" t="s">
        <v>68</v>
      </c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9"/>
      <c r="CS23" s="157" t="s">
        <v>274</v>
      </c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9"/>
      <c r="DF23" s="148">
        <f>DF24+DF26+DF27</f>
        <v>0</v>
      </c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50"/>
      <c r="DS23" s="148">
        <f>DS24+DS26+DS27</f>
        <v>0</v>
      </c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  <c r="ED23" s="149"/>
      <c r="EE23" s="150"/>
      <c r="EF23" s="148">
        <f>EF24+EF26+EF27</f>
        <v>0</v>
      </c>
      <c r="EG23" s="149"/>
      <c r="EH23" s="149"/>
      <c r="EI23" s="149"/>
      <c r="EJ23" s="149"/>
      <c r="EK23" s="149"/>
      <c r="EL23" s="149"/>
      <c r="EM23" s="149"/>
      <c r="EN23" s="149"/>
      <c r="EO23" s="149"/>
      <c r="EP23" s="149"/>
      <c r="EQ23" s="149"/>
      <c r="ER23" s="150"/>
      <c r="ES23" s="148">
        <f>ES24+ES26+ES27</f>
        <v>0</v>
      </c>
      <c r="ET23" s="149"/>
      <c r="EU23" s="149"/>
      <c r="EV23" s="149"/>
      <c r="EW23" s="149"/>
      <c r="EX23" s="149"/>
      <c r="EY23" s="149"/>
      <c r="EZ23" s="149"/>
      <c r="FA23" s="149"/>
      <c r="FB23" s="149"/>
      <c r="FC23" s="149"/>
      <c r="FD23" s="149"/>
      <c r="FE23" s="150"/>
    </row>
    <row r="24" spans="1:161" ht="10.5" customHeight="1">
      <c r="A24" s="174" t="s">
        <v>50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5" t="s">
        <v>70</v>
      </c>
      <c r="BY24" s="176"/>
      <c r="BZ24" s="176"/>
      <c r="CA24" s="176"/>
      <c r="CB24" s="176"/>
      <c r="CC24" s="176"/>
      <c r="CD24" s="176"/>
      <c r="CE24" s="177"/>
      <c r="CF24" s="181" t="s">
        <v>68</v>
      </c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3"/>
      <c r="CS24" s="181" t="s">
        <v>274</v>
      </c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3"/>
      <c r="DF24" s="163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5"/>
      <c r="DS24" s="163"/>
      <c r="DT24" s="164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5"/>
      <c r="EF24" s="163"/>
      <c r="EG24" s="164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5"/>
      <c r="ES24" s="163"/>
      <c r="ET24" s="164"/>
      <c r="EU24" s="164"/>
      <c r="EV24" s="164"/>
      <c r="EW24" s="164"/>
      <c r="EX24" s="164"/>
      <c r="EY24" s="164"/>
      <c r="EZ24" s="164"/>
      <c r="FA24" s="164"/>
      <c r="FB24" s="164"/>
      <c r="FC24" s="164"/>
      <c r="FD24" s="164"/>
      <c r="FE24" s="169"/>
    </row>
    <row r="25" spans="1:161" ht="10.5" customHeight="1">
      <c r="A25" s="171" t="s">
        <v>69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2"/>
      <c r="BX25" s="178"/>
      <c r="BY25" s="179"/>
      <c r="BZ25" s="179"/>
      <c r="CA25" s="179"/>
      <c r="CB25" s="179"/>
      <c r="CC25" s="179"/>
      <c r="CD25" s="179"/>
      <c r="CE25" s="180"/>
      <c r="CF25" s="184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6"/>
      <c r="CS25" s="184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6"/>
      <c r="DF25" s="166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8"/>
      <c r="DS25" s="166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8"/>
      <c r="EF25" s="166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8"/>
      <c r="ES25" s="166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70"/>
    </row>
    <row r="26" spans="1:161" ht="10.5" customHeight="1">
      <c r="A26" s="173" t="s">
        <v>71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2"/>
      <c r="BX26" s="154" t="s">
        <v>72</v>
      </c>
      <c r="BY26" s="155"/>
      <c r="BZ26" s="155"/>
      <c r="CA26" s="155"/>
      <c r="CB26" s="155"/>
      <c r="CC26" s="155"/>
      <c r="CD26" s="155"/>
      <c r="CE26" s="156"/>
      <c r="CF26" s="157" t="s">
        <v>68</v>
      </c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9"/>
      <c r="CS26" s="157" t="s">
        <v>275</v>
      </c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9"/>
      <c r="DF26" s="148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50"/>
      <c r="DS26" s="148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50"/>
      <c r="EF26" s="148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50"/>
      <c r="ES26" s="148"/>
      <c r="ET26" s="149"/>
      <c r="EU26" s="149"/>
      <c r="EV26" s="149"/>
      <c r="EW26" s="149"/>
      <c r="EX26" s="149"/>
      <c r="EY26" s="149"/>
      <c r="EZ26" s="149"/>
      <c r="FA26" s="149"/>
      <c r="FB26" s="149"/>
      <c r="FC26" s="149"/>
      <c r="FD26" s="149"/>
      <c r="FE26" s="151"/>
    </row>
    <row r="27" spans="1:161" ht="10.5" customHeight="1">
      <c r="A27" s="173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2"/>
      <c r="BX27" s="154"/>
      <c r="BY27" s="155"/>
      <c r="BZ27" s="155"/>
      <c r="CA27" s="155"/>
      <c r="CB27" s="155"/>
      <c r="CC27" s="155"/>
      <c r="CD27" s="155"/>
      <c r="CE27" s="156"/>
      <c r="CF27" s="157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9"/>
      <c r="CS27" s="157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9"/>
      <c r="DF27" s="148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50"/>
      <c r="DS27" s="148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50"/>
      <c r="EF27" s="148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50"/>
      <c r="ES27" s="148"/>
      <c r="ET27" s="149"/>
      <c r="EU27" s="149"/>
      <c r="EV27" s="149"/>
      <c r="EW27" s="149"/>
      <c r="EX27" s="149"/>
      <c r="EY27" s="149"/>
      <c r="EZ27" s="149"/>
      <c r="FA27" s="149"/>
      <c r="FB27" s="149"/>
      <c r="FC27" s="149"/>
      <c r="FD27" s="149"/>
      <c r="FE27" s="151"/>
    </row>
    <row r="28" spans="1:161" ht="10.5" customHeight="1">
      <c r="A28" s="160" t="s">
        <v>73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2"/>
      <c r="BX28" s="154" t="s">
        <v>74</v>
      </c>
      <c r="BY28" s="155"/>
      <c r="BZ28" s="155"/>
      <c r="CA28" s="155"/>
      <c r="CB28" s="155"/>
      <c r="CC28" s="155"/>
      <c r="CD28" s="155"/>
      <c r="CE28" s="156"/>
      <c r="CF28" s="157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9"/>
      <c r="CS28" s="157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9"/>
      <c r="DF28" s="148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50"/>
      <c r="DS28" s="148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50"/>
      <c r="EF28" s="148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50"/>
      <c r="ES28" s="148"/>
      <c r="ET28" s="149"/>
      <c r="EU28" s="149"/>
      <c r="EV28" s="149"/>
      <c r="EW28" s="149"/>
      <c r="EX28" s="149"/>
      <c r="EY28" s="149"/>
      <c r="EZ28" s="149"/>
      <c r="FA28" s="149"/>
      <c r="FB28" s="149"/>
      <c r="FC28" s="149"/>
      <c r="FD28" s="149"/>
      <c r="FE28" s="151"/>
    </row>
    <row r="29" spans="1:161" ht="10.5" customHeight="1">
      <c r="A29" s="174" t="s">
        <v>50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5"/>
      <c r="BY29" s="176"/>
      <c r="BZ29" s="176"/>
      <c r="CA29" s="176"/>
      <c r="CB29" s="176"/>
      <c r="CC29" s="176"/>
      <c r="CD29" s="176"/>
      <c r="CE29" s="177"/>
      <c r="CF29" s="181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3"/>
      <c r="CS29" s="181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2"/>
      <c r="DE29" s="183"/>
      <c r="DF29" s="163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5"/>
      <c r="DS29" s="163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5"/>
      <c r="EF29" s="163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5"/>
      <c r="ES29" s="163"/>
      <c r="ET29" s="164"/>
      <c r="EU29" s="164"/>
      <c r="EV29" s="164"/>
      <c r="EW29" s="164"/>
      <c r="EX29" s="164"/>
      <c r="EY29" s="164"/>
      <c r="EZ29" s="164"/>
      <c r="FA29" s="164"/>
      <c r="FB29" s="164"/>
      <c r="FC29" s="164"/>
      <c r="FD29" s="164"/>
      <c r="FE29" s="169"/>
    </row>
    <row r="30" spans="1:161" ht="10.5" customHeight="1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2"/>
      <c r="BX30" s="178"/>
      <c r="BY30" s="179"/>
      <c r="BZ30" s="179"/>
      <c r="CA30" s="179"/>
      <c r="CB30" s="179"/>
      <c r="CC30" s="179"/>
      <c r="CD30" s="179"/>
      <c r="CE30" s="180"/>
      <c r="CF30" s="184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6"/>
      <c r="CS30" s="184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6"/>
      <c r="DF30" s="166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8"/>
      <c r="DS30" s="166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8"/>
      <c r="EF30" s="166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8"/>
      <c r="ES30" s="166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70"/>
    </row>
    <row r="31" spans="1:161" ht="10.5" customHeight="1">
      <c r="A31" s="173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2"/>
      <c r="BX31" s="154"/>
      <c r="BY31" s="155"/>
      <c r="BZ31" s="155"/>
      <c r="CA31" s="155"/>
      <c r="CB31" s="155"/>
      <c r="CC31" s="155"/>
      <c r="CD31" s="155"/>
      <c r="CE31" s="156"/>
      <c r="CF31" s="157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9"/>
      <c r="CS31" s="157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9"/>
      <c r="DF31" s="148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50"/>
      <c r="DS31" s="148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  <c r="EE31" s="150"/>
      <c r="EF31" s="148"/>
      <c r="EG31" s="149"/>
      <c r="EH31" s="149"/>
      <c r="EI31" s="149"/>
      <c r="EJ31" s="149"/>
      <c r="EK31" s="149"/>
      <c r="EL31" s="149"/>
      <c r="EM31" s="149"/>
      <c r="EN31" s="149"/>
      <c r="EO31" s="149"/>
      <c r="EP31" s="149"/>
      <c r="EQ31" s="149"/>
      <c r="ER31" s="150"/>
      <c r="ES31" s="148"/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51"/>
    </row>
    <row r="32" spans="1:161" ht="12.75" customHeight="1">
      <c r="A32" s="160" t="s">
        <v>75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2"/>
      <c r="BX32" s="154" t="s">
        <v>76</v>
      </c>
      <c r="BY32" s="155"/>
      <c r="BZ32" s="155"/>
      <c r="CA32" s="155"/>
      <c r="CB32" s="155"/>
      <c r="CC32" s="155"/>
      <c r="CD32" s="155"/>
      <c r="CE32" s="156"/>
      <c r="CF32" s="157" t="s">
        <v>42</v>
      </c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9"/>
      <c r="CS32" s="157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9"/>
      <c r="DF32" s="148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50"/>
      <c r="DS32" s="148"/>
      <c r="DT32" s="149"/>
      <c r="DU32" s="149"/>
      <c r="DV32" s="149"/>
      <c r="DW32" s="149"/>
      <c r="DX32" s="149"/>
      <c r="DY32" s="149"/>
      <c r="DZ32" s="149"/>
      <c r="EA32" s="149"/>
      <c r="EB32" s="149"/>
      <c r="EC32" s="149"/>
      <c r="ED32" s="149"/>
      <c r="EE32" s="150"/>
      <c r="EF32" s="148"/>
      <c r="EG32" s="149"/>
      <c r="EH32" s="149"/>
      <c r="EI32" s="149"/>
      <c r="EJ32" s="149"/>
      <c r="EK32" s="149"/>
      <c r="EL32" s="149"/>
      <c r="EM32" s="149"/>
      <c r="EN32" s="149"/>
      <c r="EO32" s="149"/>
      <c r="EP32" s="149"/>
      <c r="EQ32" s="149"/>
      <c r="ER32" s="150"/>
      <c r="ES32" s="148"/>
      <c r="ET32" s="149"/>
      <c r="EU32" s="149"/>
      <c r="EV32" s="149"/>
      <c r="EW32" s="149"/>
      <c r="EX32" s="149"/>
      <c r="EY32" s="149"/>
      <c r="EZ32" s="149"/>
      <c r="FA32" s="149"/>
      <c r="FB32" s="149"/>
      <c r="FC32" s="149"/>
      <c r="FD32" s="149"/>
      <c r="FE32" s="151"/>
    </row>
    <row r="33" spans="1:161" ht="25.5" customHeight="1">
      <c r="A33" s="152" t="s">
        <v>77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4" t="s">
        <v>78</v>
      </c>
      <c r="BY33" s="155"/>
      <c r="BZ33" s="155"/>
      <c r="CA33" s="155"/>
      <c r="CB33" s="155"/>
      <c r="CC33" s="155"/>
      <c r="CD33" s="155"/>
      <c r="CE33" s="156"/>
      <c r="CF33" s="157" t="s">
        <v>79</v>
      </c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9"/>
      <c r="CS33" s="157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9"/>
      <c r="DF33" s="148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50"/>
      <c r="DS33" s="148"/>
      <c r="DT33" s="149"/>
      <c r="DU33" s="149"/>
      <c r="DV33" s="149"/>
      <c r="DW33" s="149"/>
      <c r="DX33" s="149"/>
      <c r="DY33" s="149"/>
      <c r="DZ33" s="149"/>
      <c r="EA33" s="149"/>
      <c r="EB33" s="149"/>
      <c r="EC33" s="149"/>
      <c r="ED33" s="149"/>
      <c r="EE33" s="150"/>
      <c r="EF33" s="148"/>
      <c r="EG33" s="149"/>
      <c r="EH33" s="149"/>
      <c r="EI33" s="149"/>
      <c r="EJ33" s="149"/>
      <c r="EK33" s="149"/>
      <c r="EL33" s="149"/>
      <c r="EM33" s="149"/>
      <c r="EN33" s="149"/>
      <c r="EO33" s="149"/>
      <c r="EP33" s="149"/>
      <c r="EQ33" s="149"/>
      <c r="ER33" s="150"/>
      <c r="ES33" s="148" t="s">
        <v>42</v>
      </c>
      <c r="ET33" s="149"/>
      <c r="EU33" s="149"/>
      <c r="EV33" s="149"/>
      <c r="EW33" s="149"/>
      <c r="EX33" s="149"/>
      <c r="EY33" s="149"/>
      <c r="EZ33" s="149"/>
      <c r="FA33" s="149"/>
      <c r="FB33" s="149"/>
      <c r="FC33" s="149"/>
      <c r="FD33" s="149"/>
      <c r="FE33" s="151"/>
    </row>
    <row r="34" spans="1:161" ht="21.75" customHeight="1">
      <c r="A34" s="140" t="s">
        <v>80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1" t="s">
        <v>81</v>
      </c>
      <c r="BY34" s="142"/>
      <c r="BZ34" s="142"/>
      <c r="CA34" s="142"/>
      <c r="CB34" s="142"/>
      <c r="CC34" s="142"/>
      <c r="CD34" s="142"/>
      <c r="CE34" s="143"/>
      <c r="CF34" s="144" t="s">
        <v>42</v>
      </c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3"/>
      <c r="CS34" s="145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7"/>
      <c r="DF34" s="134">
        <f>DF35+DF42+DF51+DF56+DF64+DF66+DF85</f>
        <v>2732244</v>
      </c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6"/>
      <c r="DS34" s="134">
        <f>DS35+DS42+DS51+DS56+DS64+DS66+DS85</f>
        <v>3028534</v>
      </c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6"/>
      <c r="EF34" s="134">
        <f>EF35+EF42+EF51+EF56+EF64+EF66+EF85</f>
        <v>3028534</v>
      </c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6"/>
      <c r="ES34" s="137"/>
      <c r="ET34" s="138"/>
      <c r="EU34" s="138"/>
      <c r="EV34" s="138"/>
      <c r="EW34" s="138"/>
      <c r="EX34" s="138"/>
      <c r="EY34" s="138"/>
      <c r="EZ34" s="138"/>
      <c r="FA34" s="138"/>
      <c r="FB34" s="138"/>
      <c r="FC34" s="138"/>
      <c r="FD34" s="138"/>
      <c r="FE34" s="139"/>
    </row>
    <row r="35" spans="1:161" ht="22.5" customHeight="1">
      <c r="A35" s="69" t="s">
        <v>82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26" t="s">
        <v>83</v>
      </c>
      <c r="BY35" s="27"/>
      <c r="BZ35" s="27"/>
      <c r="CA35" s="27"/>
      <c r="CB35" s="27"/>
      <c r="CC35" s="27"/>
      <c r="CD35" s="27"/>
      <c r="CE35" s="71"/>
      <c r="CF35" s="72" t="s">
        <v>42</v>
      </c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4"/>
      <c r="CS35" s="72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4"/>
      <c r="DF35" s="63">
        <f>DF36+DF38+DF39+DF40+DF37</f>
        <v>2098498</v>
      </c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5"/>
      <c r="DS35" s="63">
        <f>DS36+DS38+DS39+DS40+DS37</f>
        <v>2326063</v>
      </c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5"/>
      <c r="EF35" s="63">
        <f>EF36+EF38+EF39+EF40+EF37</f>
        <v>2326063</v>
      </c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5"/>
      <c r="ES35" s="66" t="s">
        <v>42</v>
      </c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8"/>
    </row>
    <row r="36" spans="1:161" ht="22.5" customHeight="1">
      <c r="A36" s="90" t="s">
        <v>84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26" t="s">
        <v>85</v>
      </c>
      <c r="BY36" s="27"/>
      <c r="BZ36" s="27"/>
      <c r="CA36" s="27"/>
      <c r="CB36" s="27"/>
      <c r="CC36" s="27"/>
      <c r="CD36" s="27"/>
      <c r="CE36" s="71"/>
      <c r="CF36" s="72" t="s">
        <v>86</v>
      </c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4"/>
      <c r="CS36" s="72" t="s">
        <v>276</v>
      </c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4"/>
      <c r="DF36" s="63">
        <f>425902+1672596</f>
        <v>2098498</v>
      </c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5"/>
      <c r="DS36" s="63">
        <v>2326063</v>
      </c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5"/>
      <c r="EF36" s="63">
        <v>2326063</v>
      </c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5"/>
      <c r="ES36" s="66" t="s">
        <v>42</v>
      </c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8"/>
    </row>
    <row r="37" spans="1:161" ht="22.5" customHeight="1">
      <c r="A37" s="249" t="s">
        <v>339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6" t="s">
        <v>340</v>
      </c>
      <c r="BY37" s="27"/>
      <c r="BZ37" s="27"/>
      <c r="CA37" s="27"/>
      <c r="CB37" s="27"/>
      <c r="CC37" s="27"/>
      <c r="CD37" s="27"/>
      <c r="CE37" s="71"/>
      <c r="CF37" s="72" t="s">
        <v>86</v>
      </c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4"/>
      <c r="CS37" s="72" t="s">
        <v>291</v>
      </c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4"/>
      <c r="DF37" s="63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5"/>
      <c r="DS37" s="63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5"/>
      <c r="EF37" s="63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5"/>
      <c r="ES37" s="66" t="s">
        <v>42</v>
      </c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8"/>
    </row>
    <row r="38" spans="1:161" ht="10.5" customHeight="1">
      <c r="A38" s="98" t="s">
        <v>87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100"/>
      <c r="BX38" s="26" t="s">
        <v>88</v>
      </c>
      <c r="BY38" s="27"/>
      <c r="BZ38" s="27"/>
      <c r="CA38" s="27"/>
      <c r="CB38" s="27"/>
      <c r="CC38" s="27"/>
      <c r="CD38" s="27"/>
      <c r="CE38" s="71"/>
      <c r="CF38" s="72" t="s">
        <v>89</v>
      </c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4"/>
      <c r="CS38" s="72" t="s">
        <v>277</v>
      </c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4"/>
      <c r="DF38" s="63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5"/>
      <c r="DS38" s="63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5"/>
      <c r="EF38" s="63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5"/>
      <c r="ES38" s="66" t="s">
        <v>42</v>
      </c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8"/>
    </row>
    <row r="39" spans="1:161" ht="10.5" customHeight="1">
      <c r="A39" s="98" t="s">
        <v>87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100"/>
      <c r="BX39" s="26" t="s">
        <v>278</v>
      </c>
      <c r="BY39" s="27"/>
      <c r="BZ39" s="27"/>
      <c r="CA39" s="27"/>
      <c r="CB39" s="27"/>
      <c r="CC39" s="27"/>
      <c r="CD39" s="27"/>
      <c r="CE39" s="71"/>
      <c r="CF39" s="72" t="s">
        <v>89</v>
      </c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4"/>
      <c r="CS39" s="72" t="s">
        <v>280</v>
      </c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4"/>
      <c r="DF39" s="63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5"/>
      <c r="DS39" s="63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5"/>
      <c r="EF39" s="63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5"/>
      <c r="ES39" s="66" t="s">
        <v>42</v>
      </c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8"/>
    </row>
    <row r="40" spans="1:161" ht="10.5" customHeight="1">
      <c r="A40" s="98" t="s">
        <v>289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100"/>
      <c r="BX40" s="26" t="s">
        <v>290</v>
      </c>
      <c r="BY40" s="27"/>
      <c r="BZ40" s="27"/>
      <c r="CA40" s="27"/>
      <c r="CB40" s="27"/>
      <c r="CC40" s="27"/>
      <c r="CD40" s="27"/>
      <c r="CE40" s="71"/>
      <c r="CF40" s="72" t="s">
        <v>89</v>
      </c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4"/>
      <c r="CS40" s="72" t="s">
        <v>296</v>
      </c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4"/>
      <c r="DF40" s="63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5"/>
      <c r="DS40" s="63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5"/>
      <c r="EF40" s="63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5"/>
      <c r="ES40" s="66" t="s">
        <v>42</v>
      </c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8"/>
    </row>
    <row r="41" spans="1:161" ht="22.5" customHeight="1">
      <c r="A41" s="90" t="s">
        <v>90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26" t="s">
        <v>91</v>
      </c>
      <c r="BY41" s="27"/>
      <c r="BZ41" s="27"/>
      <c r="CA41" s="27"/>
      <c r="CB41" s="27"/>
      <c r="CC41" s="27"/>
      <c r="CD41" s="27"/>
      <c r="CE41" s="71"/>
      <c r="CF41" s="72" t="s">
        <v>92</v>
      </c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4"/>
      <c r="CS41" s="72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4"/>
      <c r="DF41" s="63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5"/>
      <c r="DS41" s="63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5"/>
      <c r="EF41" s="63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5"/>
      <c r="ES41" s="66" t="s">
        <v>42</v>
      </c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8"/>
    </row>
    <row r="42" spans="1:161" ht="22.5" customHeight="1">
      <c r="A42" s="90" t="s">
        <v>93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26" t="s">
        <v>94</v>
      </c>
      <c r="BY42" s="27"/>
      <c r="BZ42" s="27"/>
      <c r="CA42" s="27"/>
      <c r="CB42" s="27"/>
      <c r="CC42" s="27"/>
      <c r="CD42" s="27"/>
      <c r="CE42" s="71"/>
      <c r="CF42" s="72" t="s">
        <v>95</v>
      </c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4"/>
      <c r="CS42" s="72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4"/>
      <c r="DF42" s="63">
        <f>DF43+DF44</f>
        <v>633746</v>
      </c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5"/>
      <c r="DS42" s="63">
        <f>DS43+DS44</f>
        <v>702471</v>
      </c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5"/>
      <c r="EF42" s="63">
        <f>EF43+EF44</f>
        <v>702471</v>
      </c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5"/>
      <c r="ES42" s="66" t="s">
        <v>42</v>
      </c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8"/>
    </row>
    <row r="43" spans="1:161" ht="22.5" customHeight="1">
      <c r="A43" s="82" t="s">
        <v>96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26" t="s">
        <v>97</v>
      </c>
      <c r="BY43" s="27"/>
      <c r="BZ43" s="27"/>
      <c r="CA43" s="27"/>
      <c r="CB43" s="27"/>
      <c r="CC43" s="27"/>
      <c r="CD43" s="27"/>
      <c r="CE43" s="71"/>
      <c r="CF43" s="72" t="s">
        <v>95</v>
      </c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4"/>
      <c r="CS43" s="72" t="s">
        <v>279</v>
      </c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4"/>
      <c r="DF43" s="63">
        <f>128622+505124</f>
        <v>633746</v>
      </c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5"/>
      <c r="DS43" s="63">
        <v>702471</v>
      </c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5"/>
      <c r="EF43" s="63">
        <v>702471</v>
      </c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5"/>
      <c r="ES43" s="66" t="s">
        <v>42</v>
      </c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8"/>
    </row>
    <row r="44" spans="1:161" ht="10.5" customHeight="1" thickBot="1">
      <c r="A44" s="123" t="s">
        <v>98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3"/>
      <c r="BX44" s="47" t="s">
        <v>99</v>
      </c>
      <c r="BY44" s="48"/>
      <c r="BZ44" s="48"/>
      <c r="CA44" s="48"/>
      <c r="CB44" s="48"/>
      <c r="CC44" s="48"/>
      <c r="CD44" s="48"/>
      <c r="CE44" s="124"/>
      <c r="CF44" s="125" t="s">
        <v>95</v>
      </c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7"/>
      <c r="CS44" s="125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7"/>
      <c r="DF44" s="128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30"/>
      <c r="DS44" s="128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30"/>
      <c r="EF44" s="128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30"/>
      <c r="ES44" s="131" t="s">
        <v>42</v>
      </c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3"/>
    </row>
    <row r="45" spans="1:161" ht="10.5" customHeight="1">
      <c r="A45" s="98" t="s">
        <v>100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100"/>
      <c r="BX45" s="26" t="s">
        <v>101</v>
      </c>
      <c r="BY45" s="27"/>
      <c r="BZ45" s="27"/>
      <c r="CA45" s="27"/>
      <c r="CB45" s="27"/>
      <c r="CC45" s="27"/>
      <c r="CD45" s="27"/>
      <c r="CE45" s="71"/>
      <c r="CF45" s="72" t="s">
        <v>102</v>
      </c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4"/>
      <c r="CS45" s="72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4"/>
      <c r="DF45" s="63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5"/>
      <c r="DS45" s="63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5"/>
      <c r="EF45" s="63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5"/>
      <c r="ES45" s="66" t="s">
        <v>42</v>
      </c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8"/>
    </row>
    <row r="46" spans="1:161" ht="10.5" customHeight="1">
      <c r="A46" s="90" t="s">
        <v>103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26" t="s">
        <v>104</v>
      </c>
      <c r="BY46" s="27"/>
      <c r="BZ46" s="27"/>
      <c r="CA46" s="27"/>
      <c r="CB46" s="27"/>
      <c r="CC46" s="27"/>
      <c r="CD46" s="27"/>
      <c r="CE46" s="71"/>
      <c r="CF46" s="72" t="s">
        <v>105</v>
      </c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4"/>
      <c r="CS46" s="72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4"/>
      <c r="DF46" s="63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5"/>
      <c r="DS46" s="63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5"/>
      <c r="EF46" s="63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5"/>
      <c r="ES46" s="66" t="s">
        <v>42</v>
      </c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8"/>
    </row>
    <row r="47" spans="1:161" ht="21" customHeight="1">
      <c r="A47" s="90" t="s">
        <v>106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26" t="s">
        <v>107</v>
      </c>
      <c r="BY47" s="27"/>
      <c r="BZ47" s="27"/>
      <c r="CA47" s="27"/>
      <c r="CB47" s="27"/>
      <c r="CC47" s="27"/>
      <c r="CD47" s="27"/>
      <c r="CE47" s="71"/>
      <c r="CF47" s="72" t="s">
        <v>108</v>
      </c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4"/>
      <c r="CS47" s="72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4"/>
      <c r="DF47" s="63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5"/>
      <c r="DS47" s="63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5"/>
      <c r="EF47" s="63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5"/>
      <c r="ES47" s="66" t="s">
        <v>42</v>
      </c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8"/>
    </row>
    <row r="48" spans="1:161" ht="21.75" customHeight="1">
      <c r="A48" s="82" t="s">
        <v>109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26" t="s">
        <v>110</v>
      </c>
      <c r="BY48" s="27"/>
      <c r="BZ48" s="27"/>
      <c r="CA48" s="27"/>
      <c r="CB48" s="27"/>
      <c r="CC48" s="27"/>
      <c r="CD48" s="27"/>
      <c r="CE48" s="71"/>
      <c r="CF48" s="72" t="s">
        <v>108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4"/>
      <c r="CS48" s="72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4"/>
      <c r="DF48" s="63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5"/>
      <c r="DS48" s="63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5"/>
      <c r="EF48" s="63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5"/>
      <c r="ES48" s="66" t="s">
        <v>42</v>
      </c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8"/>
    </row>
    <row r="49" spans="1:161" ht="10.5" customHeight="1">
      <c r="A49" s="82" t="s">
        <v>111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26" t="s">
        <v>112</v>
      </c>
      <c r="BY49" s="27"/>
      <c r="BZ49" s="27"/>
      <c r="CA49" s="27"/>
      <c r="CB49" s="27"/>
      <c r="CC49" s="27"/>
      <c r="CD49" s="27"/>
      <c r="CE49" s="71"/>
      <c r="CF49" s="72" t="s">
        <v>108</v>
      </c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4"/>
      <c r="CS49" s="72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4"/>
      <c r="DF49" s="63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5"/>
      <c r="DS49" s="63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5"/>
      <c r="EF49" s="63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5"/>
      <c r="ES49" s="66" t="s">
        <v>42</v>
      </c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8"/>
    </row>
    <row r="50" spans="1:161" ht="10.5" customHeight="1">
      <c r="A50" s="121" t="s">
        <v>113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26" t="s">
        <v>114</v>
      </c>
      <c r="BY50" s="27"/>
      <c r="BZ50" s="27"/>
      <c r="CA50" s="27"/>
      <c r="CB50" s="27"/>
      <c r="CC50" s="27"/>
      <c r="CD50" s="27"/>
      <c r="CE50" s="71"/>
      <c r="CF50" s="72" t="s">
        <v>115</v>
      </c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4"/>
      <c r="CS50" s="72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4"/>
      <c r="DF50" s="63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5"/>
      <c r="DS50" s="63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5"/>
      <c r="EF50" s="63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5"/>
      <c r="ES50" s="66" t="s">
        <v>42</v>
      </c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8"/>
    </row>
    <row r="51" spans="1:161" ht="21.75" customHeight="1">
      <c r="A51" s="90" t="s">
        <v>116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26" t="s">
        <v>117</v>
      </c>
      <c r="BY51" s="27"/>
      <c r="BZ51" s="27"/>
      <c r="CA51" s="27"/>
      <c r="CB51" s="27"/>
      <c r="CC51" s="27"/>
      <c r="CD51" s="27"/>
      <c r="CE51" s="71"/>
      <c r="CF51" s="72" t="s">
        <v>118</v>
      </c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4"/>
      <c r="CS51" s="72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4"/>
      <c r="DF51" s="63">
        <f>DF52</f>
        <v>0</v>
      </c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5"/>
      <c r="DS51" s="63">
        <f>DS52</f>
        <v>0</v>
      </c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5"/>
      <c r="EF51" s="63">
        <f>EF52</f>
        <v>0</v>
      </c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5"/>
      <c r="ES51" s="66" t="s">
        <v>42</v>
      </c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8"/>
    </row>
    <row r="52" spans="1:161" ht="33.75" customHeight="1">
      <c r="A52" s="82" t="s">
        <v>119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26" t="s">
        <v>120</v>
      </c>
      <c r="BY52" s="27"/>
      <c r="BZ52" s="27"/>
      <c r="CA52" s="27"/>
      <c r="CB52" s="27"/>
      <c r="CC52" s="27"/>
      <c r="CD52" s="27"/>
      <c r="CE52" s="71"/>
      <c r="CF52" s="72" t="s">
        <v>121</v>
      </c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4"/>
      <c r="CS52" s="72" t="s">
        <v>292</v>
      </c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4"/>
      <c r="DF52" s="63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5"/>
      <c r="DS52" s="63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5"/>
      <c r="EF52" s="63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5"/>
      <c r="ES52" s="66" t="s">
        <v>42</v>
      </c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8"/>
    </row>
    <row r="53" spans="1:161" ht="21.75" customHeight="1">
      <c r="A53" s="90" t="s">
        <v>122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26" t="s">
        <v>123</v>
      </c>
      <c r="BY53" s="27"/>
      <c r="BZ53" s="27"/>
      <c r="CA53" s="27"/>
      <c r="CB53" s="27"/>
      <c r="CC53" s="27"/>
      <c r="CD53" s="27"/>
      <c r="CE53" s="71"/>
      <c r="CF53" s="72" t="s">
        <v>124</v>
      </c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4"/>
      <c r="CS53" s="72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4"/>
      <c r="DF53" s="63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5"/>
      <c r="DS53" s="63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5"/>
      <c r="EF53" s="63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5"/>
      <c r="ES53" s="66" t="s">
        <v>42</v>
      </c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8"/>
    </row>
    <row r="54" spans="1:161" ht="33.75" customHeight="1">
      <c r="A54" s="90" t="s">
        <v>125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26" t="s">
        <v>126</v>
      </c>
      <c r="BY54" s="27"/>
      <c r="BZ54" s="27"/>
      <c r="CA54" s="27"/>
      <c r="CB54" s="27"/>
      <c r="CC54" s="27"/>
      <c r="CD54" s="27"/>
      <c r="CE54" s="71"/>
      <c r="CF54" s="72" t="s">
        <v>127</v>
      </c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4"/>
      <c r="CS54" s="72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4"/>
      <c r="DF54" s="63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5"/>
      <c r="DS54" s="63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5"/>
      <c r="EF54" s="63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5"/>
      <c r="ES54" s="66" t="s">
        <v>42</v>
      </c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8"/>
    </row>
    <row r="55" spans="1:161" ht="10.5" customHeight="1">
      <c r="A55" s="90" t="s">
        <v>128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26" t="s">
        <v>129</v>
      </c>
      <c r="BY55" s="27"/>
      <c r="BZ55" s="27"/>
      <c r="CA55" s="27"/>
      <c r="CB55" s="27"/>
      <c r="CC55" s="27"/>
      <c r="CD55" s="27"/>
      <c r="CE55" s="71"/>
      <c r="CF55" s="72" t="s">
        <v>130</v>
      </c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4"/>
      <c r="CS55" s="72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4"/>
      <c r="DF55" s="63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5"/>
      <c r="DS55" s="63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5"/>
      <c r="EF55" s="63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5"/>
      <c r="ES55" s="66" t="s">
        <v>42</v>
      </c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8"/>
    </row>
    <row r="56" spans="1:161" ht="21" customHeight="1">
      <c r="A56" s="121" t="s">
        <v>131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26" t="s">
        <v>132</v>
      </c>
      <c r="BY56" s="27"/>
      <c r="BZ56" s="27"/>
      <c r="CA56" s="27"/>
      <c r="CB56" s="27"/>
      <c r="CC56" s="27"/>
      <c r="CD56" s="27"/>
      <c r="CE56" s="71"/>
      <c r="CF56" s="72" t="s">
        <v>133</v>
      </c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4"/>
      <c r="CS56" s="72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4"/>
      <c r="DF56" s="63">
        <f>DF57+DF58+DF59</f>
        <v>0</v>
      </c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5"/>
      <c r="DS56" s="63">
        <f>DS57+DS58+DS59</f>
        <v>0</v>
      </c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5"/>
      <c r="EF56" s="63">
        <f>EF57+EF58+EF59</f>
        <v>0</v>
      </c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5"/>
      <c r="ES56" s="66" t="s">
        <v>42</v>
      </c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8"/>
    </row>
    <row r="57" spans="1:161" ht="21.75" customHeight="1">
      <c r="A57" s="90" t="s">
        <v>134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26" t="s">
        <v>135</v>
      </c>
      <c r="BY57" s="27"/>
      <c r="BZ57" s="27"/>
      <c r="CA57" s="27"/>
      <c r="CB57" s="27"/>
      <c r="CC57" s="27"/>
      <c r="CD57" s="27"/>
      <c r="CE57" s="71"/>
      <c r="CF57" s="72" t="s">
        <v>136</v>
      </c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4"/>
      <c r="CS57" s="72" t="s">
        <v>281</v>
      </c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4"/>
      <c r="DF57" s="63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5"/>
      <c r="DS57" s="63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5"/>
      <c r="EF57" s="63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5"/>
      <c r="ES57" s="66" t="s">
        <v>42</v>
      </c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8"/>
    </row>
    <row r="58" spans="1:161" ht="21.75" customHeight="1">
      <c r="A58" s="90" t="s">
        <v>137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26" t="s">
        <v>138</v>
      </c>
      <c r="BY58" s="27"/>
      <c r="BZ58" s="27"/>
      <c r="CA58" s="27"/>
      <c r="CB58" s="27"/>
      <c r="CC58" s="27"/>
      <c r="CD58" s="27"/>
      <c r="CE58" s="71"/>
      <c r="CF58" s="72" t="s">
        <v>139</v>
      </c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4"/>
      <c r="CS58" s="72" t="s">
        <v>281</v>
      </c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4"/>
      <c r="DF58" s="63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5"/>
      <c r="DS58" s="63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5"/>
      <c r="EF58" s="63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5"/>
      <c r="ES58" s="66" t="s">
        <v>42</v>
      </c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8"/>
    </row>
    <row r="59" spans="1:161" ht="18.75" customHeight="1">
      <c r="A59" s="90" t="s">
        <v>140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26" t="s">
        <v>141</v>
      </c>
      <c r="BY59" s="27"/>
      <c r="BZ59" s="27"/>
      <c r="CA59" s="27"/>
      <c r="CB59" s="27"/>
      <c r="CC59" s="27"/>
      <c r="CD59" s="27"/>
      <c r="CE59" s="71"/>
      <c r="CF59" s="72" t="s">
        <v>142</v>
      </c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4"/>
      <c r="CS59" s="72" t="s">
        <v>281</v>
      </c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4"/>
      <c r="DF59" s="63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5"/>
      <c r="DS59" s="63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5"/>
      <c r="EF59" s="63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5"/>
      <c r="ES59" s="66" t="s">
        <v>42</v>
      </c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8"/>
    </row>
    <row r="60" spans="1:161" ht="10.5" customHeight="1">
      <c r="A60" s="121" t="s">
        <v>143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26" t="s">
        <v>144</v>
      </c>
      <c r="BY60" s="27"/>
      <c r="BZ60" s="27"/>
      <c r="CA60" s="27"/>
      <c r="CB60" s="27"/>
      <c r="CC60" s="27"/>
      <c r="CD60" s="27"/>
      <c r="CE60" s="71"/>
      <c r="CF60" s="72" t="s">
        <v>42</v>
      </c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4"/>
      <c r="CS60" s="72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4"/>
      <c r="DF60" s="63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5"/>
      <c r="DS60" s="63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5"/>
      <c r="EF60" s="63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5"/>
      <c r="ES60" s="66" t="s">
        <v>42</v>
      </c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8"/>
    </row>
    <row r="61" spans="1:161" ht="21.75" customHeight="1">
      <c r="A61" s="90" t="s">
        <v>145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26" t="s">
        <v>146</v>
      </c>
      <c r="BY61" s="27"/>
      <c r="BZ61" s="27"/>
      <c r="CA61" s="27"/>
      <c r="CB61" s="27"/>
      <c r="CC61" s="27"/>
      <c r="CD61" s="27"/>
      <c r="CE61" s="71"/>
      <c r="CF61" s="72" t="s">
        <v>147</v>
      </c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4"/>
      <c r="CS61" s="72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4"/>
      <c r="DF61" s="63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5"/>
      <c r="DS61" s="63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5"/>
      <c r="EF61" s="63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5"/>
      <c r="ES61" s="66" t="s">
        <v>42</v>
      </c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8"/>
    </row>
    <row r="62" spans="1:161" ht="10.5" customHeight="1">
      <c r="A62" s="90" t="s">
        <v>148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26" t="s">
        <v>149</v>
      </c>
      <c r="BY62" s="27"/>
      <c r="BZ62" s="27"/>
      <c r="CA62" s="27"/>
      <c r="CB62" s="27"/>
      <c r="CC62" s="27"/>
      <c r="CD62" s="27"/>
      <c r="CE62" s="71"/>
      <c r="CF62" s="72" t="s">
        <v>150</v>
      </c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4"/>
      <c r="CS62" s="72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4"/>
      <c r="DF62" s="63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5"/>
      <c r="DS62" s="63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5"/>
      <c r="EF62" s="63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5"/>
      <c r="ES62" s="66" t="s">
        <v>42</v>
      </c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8"/>
    </row>
    <row r="63" spans="1:161" ht="21.75" customHeight="1">
      <c r="A63" s="90" t="s">
        <v>151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26" t="s">
        <v>152</v>
      </c>
      <c r="BY63" s="27"/>
      <c r="BZ63" s="27"/>
      <c r="CA63" s="27"/>
      <c r="CB63" s="27"/>
      <c r="CC63" s="27"/>
      <c r="CD63" s="27"/>
      <c r="CE63" s="71"/>
      <c r="CF63" s="72" t="s">
        <v>153</v>
      </c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4"/>
      <c r="CS63" s="72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4"/>
      <c r="DF63" s="63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5"/>
      <c r="DS63" s="63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5"/>
      <c r="EF63" s="63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5"/>
      <c r="ES63" s="66" t="s">
        <v>42</v>
      </c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8"/>
    </row>
    <row r="64" spans="1:161" ht="19.5" customHeight="1">
      <c r="A64" s="121" t="s">
        <v>154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26" t="s">
        <v>155</v>
      </c>
      <c r="BY64" s="27"/>
      <c r="BZ64" s="27"/>
      <c r="CA64" s="27"/>
      <c r="CB64" s="27"/>
      <c r="CC64" s="27"/>
      <c r="CD64" s="27"/>
      <c r="CE64" s="71"/>
      <c r="CF64" s="72" t="s">
        <v>42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4"/>
      <c r="CS64" s="72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4"/>
      <c r="DF64" s="63">
        <f>DF65</f>
        <v>0</v>
      </c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5"/>
      <c r="DS64" s="63">
        <f>DS65</f>
        <v>0</v>
      </c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5"/>
      <c r="EF64" s="63">
        <f>EF65</f>
        <v>0</v>
      </c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5"/>
      <c r="ES64" s="66" t="s">
        <v>42</v>
      </c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8"/>
    </row>
    <row r="65" spans="1:161" ht="21.75" customHeight="1">
      <c r="A65" s="90" t="s">
        <v>156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26" t="s">
        <v>157</v>
      </c>
      <c r="BY65" s="27"/>
      <c r="BZ65" s="27"/>
      <c r="CA65" s="27"/>
      <c r="CB65" s="27"/>
      <c r="CC65" s="27"/>
      <c r="CD65" s="27"/>
      <c r="CE65" s="71"/>
      <c r="CF65" s="72" t="s">
        <v>158</v>
      </c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4"/>
      <c r="CS65" s="72" t="s">
        <v>282</v>
      </c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4"/>
      <c r="DF65" s="63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5"/>
      <c r="DS65" s="63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5"/>
      <c r="EF65" s="63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5"/>
      <c r="ES65" s="66" t="s">
        <v>42</v>
      </c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8"/>
    </row>
    <row r="66" spans="1:161" ht="12.75" customHeight="1">
      <c r="A66" s="121" t="s">
        <v>159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26" t="s">
        <v>160</v>
      </c>
      <c r="BY66" s="27"/>
      <c r="BZ66" s="27"/>
      <c r="CA66" s="27"/>
      <c r="CB66" s="27"/>
      <c r="CC66" s="27"/>
      <c r="CD66" s="27"/>
      <c r="CE66" s="71"/>
      <c r="CF66" s="72" t="s">
        <v>42</v>
      </c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4"/>
      <c r="CS66" s="72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4"/>
      <c r="DF66" s="63">
        <f>DF67+DF68+DF69+DF70</f>
        <v>0</v>
      </c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5"/>
      <c r="DS66" s="63">
        <f>DS67+DS68+DS69+DS70</f>
        <v>0</v>
      </c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5"/>
      <c r="EF66" s="63">
        <f>EF67+EF68+EF69+EF70</f>
        <v>0</v>
      </c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5"/>
      <c r="ES66" s="66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8"/>
    </row>
    <row r="67" spans="1:161" ht="21.75" customHeight="1">
      <c r="A67" s="90" t="s">
        <v>161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26" t="s">
        <v>162</v>
      </c>
      <c r="BY67" s="27"/>
      <c r="BZ67" s="27"/>
      <c r="CA67" s="27"/>
      <c r="CB67" s="27"/>
      <c r="CC67" s="27"/>
      <c r="CD67" s="27"/>
      <c r="CE67" s="71"/>
      <c r="CF67" s="72" t="s">
        <v>163</v>
      </c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4"/>
      <c r="CS67" s="72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4"/>
      <c r="DF67" s="63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5"/>
      <c r="DS67" s="63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5"/>
      <c r="EF67" s="63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5"/>
      <c r="ES67" s="66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8"/>
    </row>
    <row r="68" spans="1:161" ht="29.25" customHeight="1" thickBot="1">
      <c r="A68" s="90" t="s">
        <v>164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115" t="s">
        <v>165</v>
      </c>
      <c r="BY68" s="116"/>
      <c r="BZ68" s="116"/>
      <c r="CA68" s="116"/>
      <c r="CB68" s="116"/>
      <c r="CC68" s="116"/>
      <c r="CD68" s="116"/>
      <c r="CE68" s="117"/>
      <c r="CF68" s="118" t="s">
        <v>166</v>
      </c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20"/>
      <c r="CS68" s="118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20"/>
      <c r="DF68" s="101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3"/>
      <c r="DS68" s="101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3"/>
      <c r="EF68" s="101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3"/>
      <c r="ES68" s="35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104"/>
    </row>
    <row r="69" spans="1:161" ht="21.75" customHeight="1">
      <c r="A69" s="90" t="s">
        <v>167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29" t="s">
        <v>168</v>
      </c>
      <c r="BY69" s="30"/>
      <c r="BZ69" s="30"/>
      <c r="CA69" s="30"/>
      <c r="CB69" s="30"/>
      <c r="CC69" s="30"/>
      <c r="CD69" s="30"/>
      <c r="CE69" s="105"/>
      <c r="CF69" s="106" t="s">
        <v>169</v>
      </c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8"/>
      <c r="CS69" s="106" t="s">
        <v>283</v>
      </c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8"/>
      <c r="DF69" s="109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1"/>
      <c r="DS69" s="109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1"/>
      <c r="EF69" s="109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1"/>
      <c r="ES69" s="112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4"/>
    </row>
    <row r="70" spans="1:161" ht="11.25" customHeight="1">
      <c r="A70" s="98" t="s">
        <v>170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100"/>
      <c r="BX70" s="94" t="s">
        <v>171</v>
      </c>
      <c r="BY70" s="95"/>
      <c r="BZ70" s="95"/>
      <c r="CA70" s="95"/>
      <c r="CB70" s="95"/>
      <c r="CC70" s="95"/>
      <c r="CD70" s="95"/>
      <c r="CE70" s="96"/>
      <c r="CF70" s="87" t="s">
        <v>172</v>
      </c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9"/>
      <c r="CS70" s="87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9"/>
      <c r="DF70" s="84">
        <f>DF72+DF73+DF74+DF75+DF76+DF77+DF78+DF79+DF80+DF81+DF82+DF83+DF84</f>
        <v>0</v>
      </c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6"/>
      <c r="DS70" s="84">
        <f>DS72+DS73+DS74+DS75+DS76+DS77+DS78+DS79+DS80+DS81+DS82+DS83+DS84</f>
        <v>0</v>
      </c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6"/>
      <c r="EF70" s="84">
        <f>EF72+EF73+EF74+EF75+EF76+EF77+EF78+EF79+EF80+EF81+EF82+EF83+EF84</f>
        <v>0</v>
      </c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6"/>
      <c r="ES70" s="84">
        <f>ES72+ES73+ES74+ES75+ES76+ES77+ES78+ES79+ES80+ES81+ES82+ES83+ES84</f>
        <v>0</v>
      </c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6"/>
    </row>
    <row r="71" spans="1:161" ht="11.25" customHeight="1">
      <c r="A71" s="97" t="s">
        <v>173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4"/>
      <c r="BY71" s="95"/>
      <c r="BZ71" s="95"/>
      <c r="CA71" s="95"/>
      <c r="CB71" s="95"/>
      <c r="CC71" s="95"/>
      <c r="CD71" s="95"/>
      <c r="CE71" s="96"/>
      <c r="CF71" s="87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9"/>
      <c r="CS71" s="87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9"/>
      <c r="DF71" s="87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9"/>
      <c r="DS71" s="87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9"/>
      <c r="EF71" s="87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9"/>
      <c r="ES71" s="87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9"/>
    </row>
    <row r="72" spans="1:161" ht="11.25" customHeight="1">
      <c r="A72" s="92" t="s">
        <v>284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3"/>
      <c r="BX72" s="94" t="s">
        <v>313</v>
      </c>
      <c r="BY72" s="95"/>
      <c r="BZ72" s="95"/>
      <c r="CA72" s="95"/>
      <c r="CB72" s="95"/>
      <c r="CC72" s="95"/>
      <c r="CD72" s="95"/>
      <c r="CE72" s="96"/>
      <c r="CF72" s="87" t="s">
        <v>172</v>
      </c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9"/>
      <c r="CS72" s="87" t="s">
        <v>293</v>
      </c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9"/>
      <c r="DF72" s="84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6"/>
      <c r="DS72" s="84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6"/>
      <c r="EF72" s="84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6"/>
      <c r="ES72" s="87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9"/>
    </row>
    <row r="73" spans="1:161" ht="11.25" customHeight="1">
      <c r="A73" s="92" t="s">
        <v>285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3"/>
      <c r="BX73" s="94" t="s">
        <v>314</v>
      </c>
      <c r="BY73" s="95"/>
      <c r="BZ73" s="95"/>
      <c r="CA73" s="95"/>
      <c r="CB73" s="95"/>
      <c r="CC73" s="95"/>
      <c r="CD73" s="95"/>
      <c r="CE73" s="96"/>
      <c r="CF73" s="87" t="s">
        <v>172</v>
      </c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9"/>
      <c r="CS73" s="87" t="s">
        <v>294</v>
      </c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9"/>
      <c r="DF73" s="84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6"/>
      <c r="DS73" s="84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6"/>
      <c r="EF73" s="84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6"/>
      <c r="ES73" s="87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9"/>
    </row>
    <row r="74" spans="1:161" ht="11.25" customHeight="1">
      <c r="A74" s="92" t="s">
        <v>286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3"/>
      <c r="BX74" s="94" t="s">
        <v>315</v>
      </c>
      <c r="BY74" s="95"/>
      <c r="BZ74" s="95"/>
      <c r="CA74" s="95"/>
      <c r="CB74" s="95"/>
      <c r="CC74" s="95"/>
      <c r="CD74" s="95"/>
      <c r="CE74" s="96"/>
      <c r="CF74" s="87" t="s">
        <v>172</v>
      </c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9"/>
      <c r="CS74" s="87" t="s">
        <v>295</v>
      </c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9"/>
      <c r="DF74" s="84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6"/>
      <c r="DS74" s="84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6"/>
      <c r="EF74" s="84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6"/>
      <c r="ES74" s="87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9"/>
    </row>
    <row r="75" spans="1:161" ht="11.25" customHeight="1">
      <c r="A75" s="92" t="s">
        <v>287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3"/>
      <c r="BX75" s="94" t="s">
        <v>316</v>
      </c>
      <c r="BY75" s="95"/>
      <c r="BZ75" s="95"/>
      <c r="CA75" s="95"/>
      <c r="CB75" s="95"/>
      <c r="CC75" s="95"/>
      <c r="CD75" s="95"/>
      <c r="CE75" s="96"/>
      <c r="CF75" s="87" t="s">
        <v>172</v>
      </c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9"/>
      <c r="CS75" s="87" t="s">
        <v>283</v>
      </c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9"/>
      <c r="DF75" s="84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6"/>
      <c r="DS75" s="84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6"/>
      <c r="EF75" s="84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6"/>
      <c r="ES75" s="87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9"/>
    </row>
    <row r="76" spans="1:161" ht="11.25" customHeight="1">
      <c r="A76" s="92" t="s">
        <v>288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3"/>
      <c r="BX76" s="94" t="s">
        <v>317</v>
      </c>
      <c r="BY76" s="95"/>
      <c r="BZ76" s="95"/>
      <c r="CA76" s="95"/>
      <c r="CB76" s="95"/>
      <c r="CC76" s="95"/>
      <c r="CD76" s="95"/>
      <c r="CE76" s="96"/>
      <c r="CF76" s="87" t="s">
        <v>172</v>
      </c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9"/>
      <c r="CS76" s="87" t="s">
        <v>296</v>
      </c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9"/>
      <c r="DF76" s="84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6"/>
      <c r="DS76" s="84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6"/>
      <c r="EF76" s="84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6"/>
      <c r="ES76" s="87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9"/>
    </row>
    <row r="77" spans="1:161" ht="11.25" customHeight="1">
      <c r="A77" s="92" t="s">
        <v>298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3"/>
      <c r="BX77" s="94" t="s">
        <v>318</v>
      </c>
      <c r="BY77" s="95"/>
      <c r="BZ77" s="95"/>
      <c r="CA77" s="95"/>
      <c r="CB77" s="95"/>
      <c r="CC77" s="95"/>
      <c r="CD77" s="95"/>
      <c r="CE77" s="96"/>
      <c r="CF77" s="87" t="s">
        <v>172</v>
      </c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9"/>
      <c r="CS77" s="87" t="s">
        <v>297</v>
      </c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9"/>
      <c r="DF77" s="84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6"/>
      <c r="DS77" s="84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6"/>
      <c r="EF77" s="84"/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6"/>
      <c r="ES77" s="87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9"/>
    </row>
    <row r="78" spans="1:161" ht="11.25" customHeight="1">
      <c r="A78" s="92" t="s">
        <v>299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3"/>
      <c r="BX78" s="94" t="s">
        <v>319</v>
      </c>
      <c r="BY78" s="95"/>
      <c r="BZ78" s="95"/>
      <c r="CA78" s="95"/>
      <c r="CB78" s="95"/>
      <c r="CC78" s="95"/>
      <c r="CD78" s="95"/>
      <c r="CE78" s="96"/>
      <c r="CF78" s="87" t="s">
        <v>172</v>
      </c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9"/>
      <c r="CS78" s="87" t="s">
        <v>301</v>
      </c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9"/>
      <c r="DF78" s="84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6"/>
      <c r="DS78" s="84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6"/>
      <c r="EF78" s="84"/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6"/>
      <c r="ES78" s="87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9"/>
    </row>
    <row r="79" spans="1:161" ht="11.25" customHeight="1">
      <c r="A79" s="92" t="s">
        <v>300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3"/>
      <c r="BX79" s="94" t="s">
        <v>320</v>
      </c>
      <c r="BY79" s="95"/>
      <c r="BZ79" s="95"/>
      <c r="CA79" s="95"/>
      <c r="CB79" s="95"/>
      <c r="CC79" s="95"/>
      <c r="CD79" s="95"/>
      <c r="CE79" s="96"/>
      <c r="CF79" s="87" t="s">
        <v>172</v>
      </c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9"/>
      <c r="CS79" s="87" t="s">
        <v>302</v>
      </c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9"/>
      <c r="DF79" s="84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6"/>
      <c r="DS79" s="84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6"/>
      <c r="EF79" s="84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6"/>
      <c r="ES79" s="87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9"/>
    </row>
    <row r="80" spans="1:161" ht="11.25" customHeight="1">
      <c r="A80" s="92" t="s">
        <v>304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3"/>
      <c r="BX80" s="94" t="s">
        <v>321</v>
      </c>
      <c r="BY80" s="95"/>
      <c r="BZ80" s="95"/>
      <c r="CA80" s="95"/>
      <c r="CB80" s="95"/>
      <c r="CC80" s="95"/>
      <c r="CD80" s="95"/>
      <c r="CE80" s="96"/>
      <c r="CF80" s="87" t="s">
        <v>172</v>
      </c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9"/>
      <c r="CS80" s="87" t="s">
        <v>303</v>
      </c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9"/>
      <c r="DF80" s="84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6"/>
      <c r="DS80" s="84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EE80" s="86"/>
      <c r="EF80" s="84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6"/>
      <c r="ES80" s="87"/>
      <c r="ET80" s="88"/>
      <c r="EU80" s="88"/>
      <c r="EV80" s="88"/>
      <c r="EW80" s="88"/>
      <c r="EX80" s="88"/>
      <c r="EY80" s="88"/>
      <c r="EZ80" s="88"/>
      <c r="FA80" s="88"/>
      <c r="FB80" s="88"/>
      <c r="FC80" s="88"/>
      <c r="FD80" s="88"/>
      <c r="FE80" s="89"/>
    </row>
    <row r="81" spans="1:161" ht="11.25" customHeight="1">
      <c r="A81" s="92" t="s">
        <v>308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3"/>
      <c r="BX81" s="94" t="s">
        <v>322</v>
      </c>
      <c r="BY81" s="95"/>
      <c r="BZ81" s="95"/>
      <c r="CA81" s="95"/>
      <c r="CB81" s="95"/>
      <c r="CC81" s="95"/>
      <c r="CD81" s="95"/>
      <c r="CE81" s="96"/>
      <c r="CF81" s="87" t="s">
        <v>172</v>
      </c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9"/>
      <c r="CS81" s="87" t="s">
        <v>305</v>
      </c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9"/>
      <c r="DF81" s="84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6"/>
      <c r="DS81" s="84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6"/>
      <c r="EF81" s="84"/>
      <c r="EG81" s="85"/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6"/>
      <c r="ES81" s="87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9"/>
    </row>
    <row r="82" spans="1:161" ht="11.25" customHeight="1">
      <c r="A82" s="92" t="s">
        <v>309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3"/>
      <c r="BX82" s="94" t="s">
        <v>323</v>
      </c>
      <c r="BY82" s="95"/>
      <c r="BZ82" s="95"/>
      <c r="CA82" s="95"/>
      <c r="CB82" s="95"/>
      <c r="CC82" s="95"/>
      <c r="CD82" s="95"/>
      <c r="CE82" s="96"/>
      <c r="CF82" s="87" t="s">
        <v>172</v>
      </c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9"/>
      <c r="CS82" s="87" t="s">
        <v>306</v>
      </c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9"/>
      <c r="DF82" s="84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6"/>
      <c r="DS82" s="84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6"/>
      <c r="EF82" s="84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6"/>
      <c r="ES82" s="87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9"/>
    </row>
    <row r="83" spans="1:161" ht="11.25" customHeight="1">
      <c r="A83" s="92" t="s">
        <v>310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3"/>
      <c r="BX83" s="94" t="s">
        <v>324</v>
      </c>
      <c r="BY83" s="95"/>
      <c r="BZ83" s="95"/>
      <c r="CA83" s="95"/>
      <c r="CB83" s="95"/>
      <c r="CC83" s="95"/>
      <c r="CD83" s="95"/>
      <c r="CE83" s="96"/>
      <c r="CF83" s="87" t="s">
        <v>172</v>
      </c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9"/>
      <c r="CS83" s="87" t="s">
        <v>307</v>
      </c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9"/>
      <c r="DF83" s="84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6"/>
      <c r="DS83" s="84"/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6"/>
      <c r="EF83" s="84"/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6"/>
      <c r="ES83" s="87"/>
      <c r="ET83" s="88"/>
      <c r="EU83" s="88"/>
      <c r="EV83" s="88"/>
      <c r="EW83" s="88"/>
      <c r="EX83" s="88"/>
      <c r="EY83" s="88"/>
      <c r="EZ83" s="88"/>
      <c r="FA83" s="88"/>
      <c r="FB83" s="88"/>
      <c r="FC83" s="88"/>
      <c r="FD83" s="88"/>
      <c r="FE83" s="89"/>
    </row>
    <row r="84" spans="1:161" ht="11.25" customHeight="1">
      <c r="A84" s="92" t="s">
        <v>312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3"/>
      <c r="BX84" s="94" t="s">
        <v>325</v>
      </c>
      <c r="BY84" s="95"/>
      <c r="BZ84" s="95"/>
      <c r="CA84" s="95"/>
      <c r="CB84" s="95"/>
      <c r="CC84" s="95"/>
      <c r="CD84" s="95"/>
      <c r="CE84" s="96"/>
      <c r="CF84" s="87" t="s">
        <v>172</v>
      </c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9"/>
      <c r="CS84" s="87" t="s">
        <v>311</v>
      </c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9"/>
      <c r="DF84" s="84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6"/>
      <c r="DS84" s="84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5"/>
      <c r="EE84" s="86"/>
      <c r="EF84" s="84"/>
      <c r="EG84" s="85"/>
      <c r="EH84" s="85"/>
      <c r="EI84" s="85"/>
      <c r="EJ84" s="85"/>
      <c r="EK84" s="85"/>
      <c r="EL84" s="85"/>
      <c r="EM84" s="85"/>
      <c r="EN84" s="85"/>
      <c r="EO84" s="85"/>
      <c r="EP84" s="85"/>
      <c r="EQ84" s="85"/>
      <c r="ER84" s="86"/>
      <c r="ES84" s="87"/>
      <c r="ET84" s="88"/>
      <c r="EU84" s="88"/>
      <c r="EV84" s="88"/>
      <c r="EW84" s="88"/>
      <c r="EX84" s="88"/>
      <c r="EY84" s="88"/>
      <c r="EZ84" s="88"/>
      <c r="FA84" s="88"/>
      <c r="FB84" s="88"/>
      <c r="FC84" s="88"/>
      <c r="FD84" s="88"/>
      <c r="FE84" s="89"/>
    </row>
    <row r="85" spans="1:161" ht="11.25" customHeight="1">
      <c r="A85" s="90" t="s">
        <v>174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26" t="s">
        <v>175</v>
      </c>
      <c r="BY85" s="27"/>
      <c r="BZ85" s="27"/>
      <c r="CA85" s="27"/>
      <c r="CB85" s="27"/>
      <c r="CC85" s="27"/>
      <c r="CD85" s="27"/>
      <c r="CE85" s="71"/>
      <c r="CF85" s="72" t="s">
        <v>176</v>
      </c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4"/>
      <c r="CS85" s="72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4"/>
      <c r="DF85" s="63">
        <f>DF86+DF87</f>
        <v>0</v>
      </c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5"/>
      <c r="DS85" s="63">
        <f>DS86+DS87</f>
        <v>0</v>
      </c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5"/>
      <c r="EF85" s="63">
        <f>EF86+EF87</f>
        <v>0</v>
      </c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5"/>
      <c r="ES85" s="63">
        <f>ES86+ES87</f>
        <v>0</v>
      </c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5"/>
    </row>
    <row r="86" spans="1:161" ht="21.75" customHeight="1">
      <c r="A86" s="82" t="s">
        <v>177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26" t="s">
        <v>178</v>
      </c>
      <c r="BY86" s="27"/>
      <c r="BZ86" s="27"/>
      <c r="CA86" s="27"/>
      <c r="CB86" s="27"/>
      <c r="CC86" s="27"/>
      <c r="CD86" s="27"/>
      <c r="CE86" s="71"/>
      <c r="CF86" s="72" t="s">
        <v>179</v>
      </c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4"/>
      <c r="CS86" s="72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4"/>
      <c r="DF86" s="63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5"/>
      <c r="DS86" s="63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5"/>
      <c r="EF86" s="63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5"/>
      <c r="ES86" s="66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8"/>
    </row>
    <row r="87" spans="1:161" ht="22.5" customHeight="1">
      <c r="A87" s="82" t="s">
        <v>180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26" t="s">
        <v>181</v>
      </c>
      <c r="BY87" s="27"/>
      <c r="BZ87" s="27"/>
      <c r="CA87" s="27"/>
      <c r="CB87" s="27"/>
      <c r="CC87" s="27"/>
      <c r="CD87" s="27"/>
      <c r="CE87" s="71"/>
      <c r="CF87" s="72" t="s">
        <v>182</v>
      </c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4"/>
      <c r="CS87" s="72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4"/>
      <c r="DF87" s="63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5"/>
      <c r="DS87" s="63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5"/>
      <c r="EF87" s="63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5"/>
      <c r="ES87" s="66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8"/>
    </row>
    <row r="88" spans="1:161" ht="12.75" customHeight="1">
      <c r="A88" s="75" t="s">
        <v>183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6" t="s">
        <v>184</v>
      </c>
      <c r="BY88" s="77"/>
      <c r="BZ88" s="77"/>
      <c r="CA88" s="77"/>
      <c r="CB88" s="77"/>
      <c r="CC88" s="77"/>
      <c r="CD88" s="77"/>
      <c r="CE88" s="78"/>
      <c r="CF88" s="79" t="s">
        <v>185</v>
      </c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1"/>
      <c r="CS88" s="72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4"/>
      <c r="DF88" s="63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5"/>
      <c r="DS88" s="63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5"/>
      <c r="EF88" s="63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5"/>
      <c r="ES88" s="66" t="s">
        <v>42</v>
      </c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8"/>
    </row>
    <row r="89" spans="1:161" ht="22.5" customHeight="1">
      <c r="A89" s="69" t="s">
        <v>186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26" t="s">
        <v>187</v>
      </c>
      <c r="BY89" s="27"/>
      <c r="BZ89" s="27"/>
      <c r="CA89" s="27"/>
      <c r="CB89" s="27"/>
      <c r="CC89" s="27"/>
      <c r="CD89" s="27"/>
      <c r="CE89" s="71"/>
      <c r="CF89" s="72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4"/>
      <c r="CS89" s="72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4"/>
      <c r="DF89" s="63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5"/>
      <c r="DS89" s="63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5"/>
      <c r="EF89" s="63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5"/>
      <c r="ES89" s="66" t="s">
        <v>42</v>
      </c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8"/>
    </row>
    <row r="90" spans="1:161" ht="12.75" customHeight="1">
      <c r="A90" s="69" t="s">
        <v>188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26" t="s">
        <v>189</v>
      </c>
      <c r="BY90" s="27"/>
      <c r="BZ90" s="27"/>
      <c r="CA90" s="27"/>
      <c r="CB90" s="27"/>
      <c r="CC90" s="27"/>
      <c r="CD90" s="27"/>
      <c r="CE90" s="71"/>
      <c r="CF90" s="72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4"/>
      <c r="CS90" s="72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4"/>
      <c r="DF90" s="63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5"/>
      <c r="DS90" s="63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5"/>
      <c r="EF90" s="63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5"/>
      <c r="ES90" s="66" t="s">
        <v>42</v>
      </c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8"/>
    </row>
    <row r="91" spans="1:161" ht="12.75" customHeight="1">
      <c r="A91" s="69" t="s">
        <v>191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26" t="s">
        <v>190</v>
      </c>
      <c r="BY91" s="27"/>
      <c r="BZ91" s="27"/>
      <c r="CA91" s="27"/>
      <c r="CB91" s="27"/>
      <c r="CC91" s="27"/>
      <c r="CD91" s="27"/>
      <c r="CE91" s="71"/>
      <c r="CF91" s="72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4"/>
      <c r="CS91" s="72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4"/>
      <c r="DF91" s="63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5"/>
      <c r="DS91" s="63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5"/>
      <c r="EF91" s="63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5"/>
      <c r="ES91" s="66" t="s">
        <v>42</v>
      </c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8"/>
    </row>
    <row r="92" spans="1:161" ht="12.75" customHeight="1">
      <c r="A92" s="75" t="s">
        <v>192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6" t="s">
        <v>193</v>
      </c>
      <c r="BY92" s="77"/>
      <c r="BZ92" s="77"/>
      <c r="CA92" s="77"/>
      <c r="CB92" s="77"/>
      <c r="CC92" s="77"/>
      <c r="CD92" s="77"/>
      <c r="CE92" s="78"/>
      <c r="CF92" s="79" t="s">
        <v>42</v>
      </c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1"/>
      <c r="CS92" s="72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4"/>
      <c r="DF92" s="63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5"/>
      <c r="DS92" s="63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5"/>
      <c r="EF92" s="63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5"/>
      <c r="ES92" s="66" t="s">
        <v>42</v>
      </c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8"/>
    </row>
    <row r="93" spans="1:161" ht="15.75" customHeight="1">
      <c r="A93" s="69" t="s">
        <v>194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26" t="s">
        <v>195</v>
      </c>
      <c r="BY93" s="27"/>
      <c r="BZ93" s="27"/>
      <c r="CA93" s="27"/>
      <c r="CB93" s="27"/>
      <c r="CC93" s="27"/>
      <c r="CD93" s="27"/>
      <c r="CE93" s="71"/>
      <c r="CF93" s="72" t="s">
        <v>196</v>
      </c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4"/>
      <c r="CS93" s="72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4"/>
      <c r="DF93" s="63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5"/>
      <c r="DS93" s="63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5"/>
      <c r="EF93" s="63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5"/>
      <c r="ES93" s="66" t="s">
        <v>42</v>
      </c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8"/>
    </row>
    <row r="94" ht="3" customHeight="1"/>
    <row r="95" ht="3" customHeight="1"/>
  </sheetData>
  <sheetProtection/>
  <mergeCells count="689">
    <mergeCell ref="A1:FE1"/>
    <mergeCell ref="A2:FE2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  <mergeCell ref="DY4:EA4"/>
    <mergeCell ref="EB4:EE4"/>
    <mergeCell ref="EF4:EK4"/>
    <mergeCell ref="EL4:EN4"/>
    <mergeCell ref="EO4:ER4"/>
    <mergeCell ref="ES4:FE5"/>
    <mergeCell ref="DF5:DR5"/>
    <mergeCell ref="DS5:EE5"/>
    <mergeCell ref="EF5:ER5"/>
    <mergeCell ref="A6:BW6"/>
    <mergeCell ref="BX6:CE6"/>
    <mergeCell ref="CF6:CR6"/>
    <mergeCell ref="CS6:DE6"/>
    <mergeCell ref="DF6:DR6"/>
    <mergeCell ref="DS6:EE6"/>
    <mergeCell ref="EF6:ER6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A8:BW8"/>
    <mergeCell ref="BX8:CE8"/>
    <mergeCell ref="CF8:CR8"/>
    <mergeCell ref="CS8:DE8"/>
    <mergeCell ref="DF8:DR8"/>
    <mergeCell ref="DS8:EE8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10:BW10"/>
    <mergeCell ref="BX10:CE10"/>
    <mergeCell ref="CF10:CR10"/>
    <mergeCell ref="CS10:DE10"/>
    <mergeCell ref="DF10:DR10"/>
    <mergeCell ref="DS10:EE10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2:BW12"/>
    <mergeCell ref="A13:BW13"/>
    <mergeCell ref="BX13:CE13"/>
    <mergeCell ref="CF13:CR13"/>
    <mergeCell ref="CS13:DE13"/>
    <mergeCell ref="DF13:DR13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A16:BW16"/>
    <mergeCell ref="BX16:CE16"/>
    <mergeCell ref="CF16:CR16"/>
    <mergeCell ref="CS16:DE16"/>
    <mergeCell ref="DF16:DR16"/>
    <mergeCell ref="DS16:EE16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8:BW18"/>
    <mergeCell ref="BX18:CE19"/>
    <mergeCell ref="CF18:CR19"/>
    <mergeCell ref="CS18:DE19"/>
    <mergeCell ref="DF18:DR19"/>
    <mergeCell ref="DS18:EE19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A23:BW23"/>
    <mergeCell ref="BX23:CE23"/>
    <mergeCell ref="CF23:CR23"/>
    <mergeCell ref="CS23:DE23"/>
    <mergeCell ref="DF23:DR23"/>
    <mergeCell ref="DS23:EE23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5:BW25"/>
    <mergeCell ref="A26:BW26"/>
    <mergeCell ref="BX26:CE26"/>
    <mergeCell ref="CF26:CR26"/>
    <mergeCell ref="CS26:DE26"/>
    <mergeCell ref="DF26:DR26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A29:BW29"/>
    <mergeCell ref="BX29:CE30"/>
    <mergeCell ref="CF29:CR30"/>
    <mergeCell ref="CS29:DE30"/>
    <mergeCell ref="DF29:DR30"/>
    <mergeCell ref="DS29:EE30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7:BW37"/>
    <mergeCell ref="BX37:CE37"/>
    <mergeCell ref="CF37:CR37"/>
    <mergeCell ref="CS37:DE37"/>
    <mergeCell ref="DF37:DR37"/>
    <mergeCell ref="DS37:EE37"/>
    <mergeCell ref="EF37:ER37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A87:BW87"/>
    <mergeCell ref="BX87:CE87"/>
    <mergeCell ref="CF87:CR87"/>
    <mergeCell ref="CS87:DE87"/>
    <mergeCell ref="DF87:DR87"/>
    <mergeCell ref="DS87:EE87"/>
    <mergeCell ref="EF87:ER87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EF93:ER93"/>
    <mergeCell ref="ES93:FE93"/>
    <mergeCell ref="A93:BW93"/>
    <mergeCell ref="BX93:CE93"/>
    <mergeCell ref="CF93:CR93"/>
    <mergeCell ref="CS93:DE93"/>
    <mergeCell ref="DF93:DR93"/>
    <mergeCell ref="DS93:EE9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D93"/>
  <sheetViews>
    <sheetView zoomScalePageLayoutView="0" workbookViewId="0" topLeftCell="A1">
      <selection activeCell="DF7" sqref="DF7:DR10"/>
    </sheetView>
  </sheetViews>
  <sheetFormatPr defaultColWidth="0.875" defaultRowHeight="12.75"/>
  <cols>
    <col min="1" max="121" width="0.875" style="1" customWidth="1"/>
    <col min="122" max="122" width="3.00390625" style="1" customWidth="1"/>
    <col min="123" max="134" width="0.875" style="1" customWidth="1"/>
    <col min="135" max="135" width="2.75390625" style="1" customWidth="1"/>
    <col min="136" max="147" width="0.875" style="1" customWidth="1"/>
    <col min="148" max="148" width="2.875" style="1" customWidth="1"/>
    <col min="149" max="16384" width="0.875" style="1" customWidth="1"/>
  </cols>
  <sheetData>
    <row r="1" spans="1:161" s="6" customFormat="1" ht="15.75">
      <c r="A1" s="52" t="s">
        <v>337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</row>
    <row r="3" spans="1:161" ht="11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7"/>
      <c r="BX3" s="238" t="s">
        <v>2</v>
      </c>
      <c r="BY3" s="239"/>
      <c r="BZ3" s="239"/>
      <c r="CA3" s="239"/>
      <c r="CB3" s="239"/>
      <c r="CC3" s="239"/>
      <c r="CD3" s="239"/>
      <c r="CE3" s="244"/>
      <c r="CF3" s="238" t="s">
        <v>3</v>
      </c>
      <c r="CG3" s="239"/>
      <c r="CH3" s="239"/>
      <c r="CI3" s="239"/>
      <c r="CJ3" s="239"/>
      <c r="CK3" s="239"/>
      <c r="CL3" s="239"/>
      <c r="CM3" s="239"/>
      <c r="CN3" s="239"/>
      <c r="CO3" s="239"/>
      <c r="CP3" s="239"/>
      <c r="CQ3" s="239"/>
      <c r="CR3" s="244"/>
      <c r="CS3" s="238" t="s">
        <v>4</v>
      </c>
      <c r="CT3" s="239"/>
      <c r="CU3" s="239"/>
      <c r="CV3" s="239"/>
      <c r="CW3" s="239"/>
      <c r="CX3" s="239"/>
      <c r="CY3" s="239"/>
      <c r="CZ3" s="239"/>
      <c r="DA3" s="239"/>
      <c r="DB3" s="239"/>
      <c r="DC3" s="239"/>
      <c r="DD3" s="239"/>
      <c r="DE3" s="244"/>
      <c r="DF3" s="66" t="s">
        <v>11</v>
      </c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</row>
    <row r="4" spans="1:161" ht="11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40"/>
      <c r="BX4" s="245"/>
      <c r="BY4" s="246"/>
      <c r="BZ4" s="246"/>
      <c r="CA4" s="246"/>
      <c r="CB4" s="246"/>
      <c r="CC4" s="246"/>
      <c r="CD4" s="246"/>
      <c r="CE4" s="247"/>
      <c r="CF4" s="245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6"/>
      <c r="CR4" s="247"/>
      <c r="CS4" s="245"/>
      <c r="CT4" s="246"/>
      <c r="CU4" s="246"/>
      <c r="CV4" s="246"/>
      <c r="CW4" s="246"/>
      <c r="CX4" s="246"/>
      <c r="CY4" s="246"/>
      <c r="CZ4" s="246"/>
      <c r="DA4" s="246"/>
      <c r="DB4" s="246"/>
      <c r="DC4" s="246"/>
      <c r="DD4" s="246"/>
      <c r="DE4" s="247"/>
      <c r="DF4" s="236" t="s">
        <v>5</v>
      </c>
      <c r="DG4" s="237"/>
      <c r="DH4" s="237"/>
      <c r="DI4" s="237"/>
      <c r="DJ4" s="237"/>
      <c r="DK4" s="237"/>
      <c r="DL4" s="233" t="s">
        <v>364</v>
      </c>
      <c r="DM4" s="233"/>
      <c r="DN4" s="233"/>
      <c r="DO4" s="234" t="s">
        <v>6</v>
      </c>
      <c r="DP4" s="234"/>
      <c r="DQ4" s="234"/>
      <c r="DR4" s="235"/>
      <c r="DS4" s="236" t="s">
        <v>5</v>
      </c>
      <c r="DT4" s="237"/>
      <c r="DU4" s="237"/>
      <c r="DV4" s="237"/>
      <c r="DW4" s="237"/>
      <c r="DX4" s="237"/>
      <c r="DY4" s="233" t="s">
        <v>363</v>
      </c>
      <c r="DZ4" s="233"/>
      <c r="EA4" s="233"/>
      <c r="EB4" s="234" t="s">
        <v>6</v>
      </c>
      <c r="EC4" s="234"/>
      <c r="ED4" s="234"/>
      <c r="EE4" s="235"/>
      <c r="EF4" s="236" t="s">
        <v>5</v>
      </c>
      <c r="EG4" s="237"/>
      <c r="EH4" s="237"/>
      <c r="EI4" s="237"/>
      <c r="EJ4" s="237"/>
      <c r="EK4" s="237"/>
      <c r="EL4" s="233" t="s">
        <v>370</v>
      </c>
      <c r="EM4" s="233"/>
      <c r="EN4" s="233"/>
      <c r="EO4" s="234" t="s">
        <v>6</v>
      </c>
      <c r="EP4" s="234"/>
      <c r="EQ4" s="234"/>
      <c r="ER4" s="235"/>
      <c r="ES4" s="238" t="s">
        <v>10</v>
      </c>
      <c r="ET4" s="239"/>
      <c r="EU4" s="239"/>
      <c r="EV4" s="239"/>
      <c r="EW4" s="239"/>
      <c r="EX4" s="239"/>
      <c r="EY4" s="239"/>
      <c r="EZ4" s="239"/>
      <c r="FA4" s="239"/>
      <c r="FB4" s="239"/>
      <c r="FC4" s="239"/>
      <c r="FD4" s="239"/>
      <c r="FE4" s="239"/>
    </row>
    <row r="5" spans="1:161" ht="39" customHeigh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3"/>
      <c r="BX5" s="240"/>
      <c r="BY5" s="241"/>
      <c r="BZ5" s="241"/>
      <c r="CA5" s="241"/>
      <c r="CB5" s="241"/>
      <c r="CC5" s="241"/>
      <c r="CD5" s="241"/>
      <c r="CE5" s="248"/>
      <c r="CF5" s="240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8"/>
      <c r="CS5" s="240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8"/>
      <c r="DF5" s="227" t="s">
        <v>7</v>
      </c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9"/>
      <c r="DS5" s="227" t="s">
        <v>8</v>
      </c>
      <c r="DT5" s="228"/>
      <c r="DU5" s="228"/>
      <c r="DV5" s="228"/>
      <c r="DW5" s="228"/>
      <c r="DX5" s="228"/>
      <c r="DY5" s="228"/>
      <c r="DZ5" s="228"/>
      <c r="EA5" s="228"/>
      <c r="EB5" s="228"/>
      <c r="EC5" s="228"/>
      <c r="ED5" s="228"/>
      <c r="EE5" s="229"/>
      <c r="EF5" s="227" t="s">
        <v>9</v>
      </c>
      <c r="EG5" s="228"/>
      <c r="EH5" s="228"/>
      <c r="EI5" s="228"/>
      <c r="EJ5" s="228"/>
      <c r="EK5" s="228"/>
      <c r="EL5" s="228"/>
      <c r="EM5" s="228"/>
      <c r="EN5" s="228"/>
      <c r="EO5" s="228"/>
      <c r="EP5" s="228"/>
      <c r="EQ5" s="228"/>
      <c r="ER5" s="229"/>
      <c r="ES5" s="240"/>
      <c r="ET5" s="241"/>
      <c r="EU5" s="241"/>
      <c r="EV5" s="241"/>
      <c r="EW5" s="241"/>
      <c r="EX5" s="241"/>
      <c r="EY5" s="241"/>
      <c r="EZ5" s="241"/>
      <c r="FA5" s="241"/>
      <c r="FB5" s="241"/>
      <c r="FC5" s="241"/>
      <c r="FD5" s="241"/>
      <c r="FE5" s="241"/>
    </row>
    <row r="6" spans="1:161" ht="9" customHeight="1" thickBot="1">
      <c r="A6" s="230" t="s">
        <v>12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1"/>
      <c r="BX6" s="222" t="s">
        <v>13</v>
      </c>
      <c r="BY6" s="223"/>
      <c r="BZ6" s="223"/>
      <c r="CA6" s="223"/>
      <c r="CB6" s="223"/>
      <c r="CC6" s="223"/>
      <c r="CD6" s="223"/>
      <c r="CE6" s="232"/>
      <c r="CF6" s="222" t="s">
        <v>14</v>
      </c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32"/>
      <c r="CS6" s="222" t="s">
        <v>15</v>
      </c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32"/>
      <c r="DF6" s="222" t="s">
        <v>16</v>
      </c>
      <c r="DG6" s="223"/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32"/>
      <c r="DS6" s="222" t="s">
        <v>17</v>
      </c>
      <c r="DT6" s="223"/>
      <c r="DU6" s="223"/>
      <c r="DV6" s="223"/>
      <c r="DW6" s="223"/>
      <c r="DX6" s="223"/>
      <c r="DY6" s="223"/>
      <c r="DZ6" s="223"/>
      <c r="EA6" s="223"/>
      <c r="EB6" s="223"/>
      <c r="EC6" s="223"/>
      <c r="ED6" s="223"/>
      <c r="EE6" s="232"/>
      <c r="EF6" s="222" t="s">
        <v>18</v>
      </c>
      <c r="EG6" s="223"/>
      <c r="EH6" s="223"/>
      <c r="EI6" s="223"/>
      <c r="EJ6" s="223"/>
      <c r="EK6" s="223"/>
      <c r="EL6" s="223"/>
      <c r="EM6" s="223"/>
      <c r="EN6" s="223"/>
      <c r="EO6" s="223"/>
      <c r="EP6" s="223"/>
      <c r="EQ6" s="223"/>
      <c r="ER6" s="232"/>
      <c r="ES6" s="222" t="s">
        <v>19</v>
      </c>
      <c r="ET6" s="223"/>
      <c r="EU6" s="223"/>
      <c r="EV6" s="223"/>
      <c r="EW6" s="223"/>
      <c r="EX6" s="223"/>
      <c r="EY6" s="223"/>
      <c r="EZ6" s="223"/>
      <c r="FA6" s="223"/>
      <c r="FB6" s="223"/>
      <c r="FC6" s="223"/>
      <c r="FD6" s="223"/>
      <c r="FE6" s="223"/>
    </row>
    <row r="7" spans="1:161" ht="21" customHeight="1">
      <c r="A7" s="221" t="s">
        <v>40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9" t="s">
        <v>41</v>
      </c>
      <c r="BY7" s="30"/>
      <c r="BZ7" s="30"/>
      <c r="CA7" s="30"/>
      <c r="CB7" s="30"/>
      <c r="CC7" s="30"/>
      <c r="CD7" s="30"/>
      <c r="CE7" s="105"/>
      <c r="CF7" s="106" t="s">
        <v>42</v>
      </c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8"/>
      <c r="CS7" s="106" t="s">
        <v>42</v>
      </c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8"/>
      <c r="DF7" s="224">
        <v>44530.81</v>
      </c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6"/>
      <c r="DS7" s="224"/>
      <c r="DT7" s="225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6"/>
      <c r="EF7" s="224"/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6"/>
      <c r="ES7" s="224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67"/>
    </row>
    <row r="8" spans="1:161" ht="12.75" customHeight="1">
      <c r="A8" s="221" t="s">
        <v>43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6" t="s">
        <v>44</v>
      </c>
      <c r="BY8" s="27"/>
      <c r="BZ8" s="27"/>
      <c r="CA8" s="27"/>
      <c r="CB8" s="27"/>
      <c r="CC8" s="27"/>
      <c r="CD8" s="27"/>
      <c r="CE8" s="71"/>
      <c r="CF8" s="72" t="s">
        <v>42</v>
      </c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4"/>
      <c r="CS8" s="72" t="s">
        <v>42</v>
      </c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4"/>
      <c r="DF8" s="63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5"/>
      <c r="DS8" s="63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5"/>
      <c r="EF8" s="63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5"/>
      <c r="ES8" s="63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211"/>
    </row>
    <row r="9" spans="1:161" ht="24" customHeight="1">
      <c r="A9" s="140" t="s">
        <v>45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212" t="s">
        <v>46</v>
      </c>
      <c r="BY9" s="213"/>
      <c r="BZ9" s="213"/>
      <c r="CA9" s="213"/>
      <c r="CB9" s="213"/>
      <c r="CC9" s="213"/>
      <c r="CD9" s="213"/>
      <c r="CE9" s="214"/>
      <c r="CF9" s="215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4"/>
      <c r="CS9" s="216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8"/>
      <c r="DF9" s="134">
        <f>DF10+DF13+DF17+DF20+DF23+DF28+DF32+DF16</f>
        <v>2292915</v>
      </c>
      <c r="DG9" s="219"/>
      <c r="DH9" s="219"/>
      <c r="DI9" s="219"/>
      <c r="DJ9" s="219"/>
      <c r="DK9" s="219"/>
      <c r="DL9" s="219"/>
      <c r="DM9" s="219"/>
      <c r="DN9" s="219"/>
      <c r="DO9" s="219"/>
      <c r="DP9" s="219"/>
      <c r="DQ9" s="219"/>
      <c r="DR9" s="220"/>
      <c r="DS9" s="134">
        <f>DS10+DS13+DS17+DS20+DS23+DS28+DS32+DS16</f>
        <v>2292915</v>
      </c>
      <c r="DT9" s="219"/>
      <c r="DU9" s="219"/>
      <c r="DV9" s="219"/>
      <c r="DW9" s="219"/>
      <c r="DX9" s="219"/>
      <c r="DY9" s="219"/>
      <c r="DZ9" s="219"/>
      <c r="EA9" s="219"/>
      <c r="EB9" s="219"/>
      <c r="EC9" s="219"/>
      <c r="ED9" s="219"/>
      <c r="EE9" s="220"/>
      <c r="EF9" s="134">
        <f>EF10+EF13+EF17+EF20+EF23+EF28+EF32+EF16</f>
        <v>2292915</v>
      </c>
      <c r="EG9" s="219"/>
      <c r="EH9" s="219"/>
      <c r="EI9" s="219"/>
      <c r="EJ9" s="219"/>
      <c r="EK9" s="219"/>
      <c r="EL9" s="219"/>
      <c r="EM9" s="219"/>
      <c r="EN9" s="219"/>
      <c r="EO9" s="219"/>
      <c r="EP9" s="219"/>
      <c r="EQ9" s="219"/>
      <c r="ER9" s="220"/>
      <c r="ES9" s="134">
        <f>ES10+ES13+ES17+ES20+ES23+ES28+ES32</f>
        <v>0</v>
      </c>
      <c r="ET9" s="219"/>
      <c r="EU9" s="219"/>
      <c r="EV9" s="219"/>
      <c r="EW9" s="219"/>
      <c r="EX9" s="219"/>
      <c r="EY9" s="219"/>
      <c r="EZ9" s="219"/>
      <c r="FA9" s="219"/>
      <c r="FB9" s="219"/>
      <c r="FC9" s="219"/>
      <c r="FD9" s="219"/>
      <c r="FE9" s="220"/>
    </row>
    <row r="10" spans="1:161" ht="22.5" customHeight="1">
      <c r="A10" s="209" t="s">
        <v>47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154" t="s">
        <v>48</v>
      </c>
      <c r="BY10" s="155"/>
      <c r="BZ10" s="155"/>
      <c r="CA10" s="155"/>
      <c r="CB10" s="155"/>
      <c r="CC10" s="155"/>
      <c r="CD10" s="155"/>
      <c r="CE10" s="156"/>
      <c r="CF10" s="157" t="s">
        <v>49</v>
      </c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9"/>
      <c r="CS10" s="157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9"/>
      <c r="DF10" s="148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50"/>
      <c r="DS10" s="148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50"/>
      <c r="EF10" s="148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50"/>
      <c r="ES10" s="148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51"/>
    </row>
    <row r="11" spans="1:161" ht="11.25">
      <c r="A11" s="189" t="s">
        <v>50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75" t="s">
        <v>51</v>
      </c>
      <c r="BY11" s="176"/>
      <c r="BZ11" s="176"/>
      <c r="CA11" s="176"/>
      <c r="CB11" s="176"/>
      <c r="CC11" s="176"/>
      <c r="CD11" s="176"/>
      <c r="CE11" s="177"/>
      <c r="CF11" s="181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3"/>
      <c r="CS11" s="181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3"/>
      <c r="DF11" s="163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5"/>
      <c r="DS11" s="163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5"/>
      <c r="EF11" s="163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5"/>
      <c r="ES11" s="163"/>
      <c r="ET11" s="164"/>
      <c r="EU11" s="164"/>
      <c r="EV11" s="164"/>
      <c r="EW11" s="164"/>
      <c r="EX11" s="164"/>
      <c r="EY11" s="164"/>
      <c r="EZ11" s="164"/>
      <c r="FA11" s="164"/>
      <c r="FB11" s="164"/>
      <c r="FC11" s="164"/>
      <c r="FD11" s="164"/>
      <c r="FE11" s="169"/>
    </row>
    <row r="12" spans="1:161" ht="12" thickBot="1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8"/>
      <c r="BX12" s="199"/>
      <c r="BY12" s="200"/>
      <c r="BZ12" s="200"/>
      <c r="CA12" s="200"/>
      <c r="CB12" s="200"/>
      <c r="CC12" s="200"/>
      <c r="CD12" s="200"/>
      <c r="CE12" s="201"/>
      <c r="CF12" s="202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4"/>
      <c r="CS12" s="202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4"/>
      <c r="DF12" s="205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7"/>
      <c r="DS12" s="205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7"/>
      <c r="EF12" s="205"/>
      <c r="EG12" s="206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7"/>
      <c r="ES12" s="205"/>
      <c r="ET12" s="206"/>
      <c r="EU12" s="206"/>
      <c r="EV12" s="206"/>
      <c r="EW12" s="206"/>
      <c r="EX12" s="206"/>
      <c r="EY12" s="206"/>
      <c r="EZ12" s="206"/>
      <c r="FA12" s="206"/>
      <c r="FB12" s="206"/>
      <c r="FC12" s="206"/>
      <c r="FD12" s="206"/>
      <c r="FE12" s="208"/>
    </row>
    <row r="13" spans="1:161" ht="21" customHeight="1">
      <c r="A13" s="160" t="s">
        <v>52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2"/>
      <c r="BX13" s="193" t="s">
        <v>53</v>
      </c>
      <c r="BY13" s="194"/>
      <c r="BZ13" s="194"/>
      <c r="CA13" s="194"/>
      <c r="CB13" s="194"/>
      <c r="CC13" s="194"/>
      <c r="CD13" s="194"/>
      <c r="CE13" s="195"/>
      <c r="CF13" s="196" t="s">
        <v>54</v>
      </c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8"/>
      <c r="CS13" s="196" t="s">
        <v>102</v>
      </c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8"/>
      <c r="DF13" s="190">
        <f>DF14+DF15</f>
        <v>0</v>
      </c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2"/>
      <c r="DS13" s="190">
        <f>DS14+DS15</f>
        <v>0</v>
      </c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2"/>
      <c r="EF13" s="190">
        <f>EF14+EF15</f>
        <v>0</v>
      </c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2"/>
      <c r="ES13" s="190">
        <f>ES14+ES15</f>
        <v>0</v>
      </c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2"/>
    </row>
    <row r="14" spans="1:161" ht="33.75" customHeight="1">
      <c r="A14" s="152" t="s">
        <v>55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4" t="s">
        <v>56</v>
      </c>
      <c r="BY14" s="155"/>
      <c r="BZ14" s="155"/>
      <c r="CA14" s="155"/>
      <c r="CB14" s="155"/>
      <c r="CC14" s="155"/>
      <c r="CD14" s="155"/>
      <c r="CE14" s="156"/>
      <c r="CF14" s="157" t="s">
        <v>54</v>
      </c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9"/>
      <c r="CS14" s="157" t="s">
        <v>102</v>
      </c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9"/>
      <c r="DF14" s="148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50"/>
      <c r="DS14" s="148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50"/>
      <c r="EF14" s="148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50"/>
      <c r="ES14" s="148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51"/>
    </row>
    <row r="15" spans="1:161" ht="22.5" customHeight="1">
      <c r="A15" s="152" t="s">
        <v>58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4" t="s">
        <v>57</v>
      </c>
      <c r="BY15" s="155"/>
      <c r="BZ15" s="155"/>
      <c r="CA15" s="155"/>
      <c r="CB15" s="155"/>
      <c r="CC15" s="155"/>
      <c r="CD15" s="155"/>
      <c r="CE15" s="156"/>
      <c r="CF15" s="157" t="s">
        <v>54</v>
      </c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9"/>
      <c r="CS15" s="157" t="s">
        <v>102</v>
      </c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9"/>
      <c r="DF15" s="148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50"/>
      <c r="DS15" s="148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50"/>
      <c r="EF15" s="148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50"/>
      <c r="ES15" s="148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51"/>
    </row>
    <row r="16" spans="1:161" ht="21.75" customHeight="1">
      <c r="A16" s="160" t="s">
        <v>272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2"/>
      <c r="BX16" s="154" t="s">
        <v>273</v>
      </c>
      <c r="BY16" s="155"/>
      <c r="BZ16" s="155"/>
      <c r="CA16" s="155"/>
      <c r="CB16" s="155"/>
      <c r="CC16" s="155"/>
      <c r="CD16" s="155"/>
      <c r="CE16" s="156"/>
      <c r="CF16" s="157" t="s">
        <v>54</v>
      </c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9"/>
      <c r="CS16" s="157" t="s">
        <v>102</v>
      </c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9"/>
      <c r="DF16" s="148">
        <v>2292915</v>
      </c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50"/>
      <c r="DS16" s="148">
        <v>2292915</v>
      </c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50"/>
      <c r="EF16" s="148">
        <v>2292915</v>
      </c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50"/>
      <c r="ES16" s="148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51"/>
    </row>
    <row r="17" spans="1:161" ht="20.25" customHeight="1">
      <c r="A17" s="160" t="s">
        <v>59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2"/>
      <c r="BX17" s="154" t="s">
        <v>60</v>
      </c>
      <c r="BY17" s="155"/>
      <c r="BZ17" s="155"/>
      <c r="CA17" s="155"/>
      <c r="CB17" s="155"/>
      <c r="CC17" s="155"/>
      <c r="CD17" s="155"/>
      <c r="CE17" s="156"/>
      <c r="CF17" s="157" t="s">
        <v>61</v>
      </c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9"/>
      <c r="CS17" s="157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9"/>
      <c r="DF17" s="148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50"/>
      <c r="DS17" s="148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50"/>
      <c r="EF17" s="148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50"/>
      <c r="ES17" s="148"/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51"/>
    </row>
    <row r="18" spans="1:161" ht="10.5" customHeight="1">
      <c r="A18" s="189" t="s">
        <v>50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75" t="s">
        <v>62</v>
      </c>
      <c r="BY18" s="176"/>
      <c r="BZ18" s="176"/>
      <c r="CA18" s="176"/>
      <c r="CB18" s="176"/>
      <c r="CC18" s="176"/>
      <c r="CD18" s="176"/>
      <c r="CE18" s="177"/>
      <c r="CF18" s="181" t="s">
        <v>61</v>
      </c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3"/>
      <c r="CS18" s="181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3"/>
      <c r="DF18" s="163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5"/>
      <c r="DS18" s="163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5"/>
      <c r="EF18" s="163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5"/>
      <c r="ES18" s="163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9"/>
    </row>
    <row r="19" spans="1:161" ht="10.5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8"/>
      <c r="BX19" s="178"/>
      <c r="BY19" s="179"/>
      <c r="BZ19" s="179"/>
      <c r="CA19" s="179"/>
      <c r="CB19" s="179"/>
      <c r="CC19" s="179"/>
      <c r="CD19" s="179"/>
      <c r="CE19" s="180"/>
      <c r="CF19" s="184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6"/>
      <c r="CS19" s="184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6"/>
      <c r="DF19" s="166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8"/>
      <c r="DS19" s="166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8"/>
      <c r="EF19" s="166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8"/>
      <c r="ES19" s="166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70"/>
    </row>
    <row r="20" spans="1:186" ht="10.5" customHeight="1">
      <c r="A20" s="160" t="s">
        <v>63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2"/>
      <c r="BX20" s="154" t="s">
        <v>64</v>
      </c>
      <c r="BY20" s="155"/>
      <c r="BZ20" s="155"/>
      <c r="CA20" s="155"/>
      <c r="CB20" s="155"/>
      <c r="CC20" s="155"/>
      <c r="CD20" s="155"/>
      <c r="CE20" s="156"/>
      <c r="CF20" s="157" t="s">
        <v>65</v>
      </c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9"/>
      <c r="CS20" s="157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9"/>
      <c r="DF20" s="148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50"/>
      <c r="DS20" s="148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50"/>
      <c r="EF20" s="148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50"/>
      <c r="ES20" s="148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51"/>
      <c r="GD20" s="24"/>
    </row>
    <row r="21" spans="1:161" ht="10.5" customHeight="1">
      <c r="A21" s="174" t="s">
        <v>50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5"/>
      <c r="BY21" s="176"/>
      <c r="BZ21" s="176"/>
      <c r="CA21" s="176"/>
      <c r="CB21" s="176"/>
      <c r="CC21" s="176"/>
      <c r="CD21" s="176"/>
      <c r="CE21" s="177"/>
      <c r="CF21" s="181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3"/>
      <c r="CS21" s="181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3"/>
      <c r="DF21" s="163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5"/>
      <c r="DS21" s="163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5"/>
      <c r="EF21" s="163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5"/>
      <c r="ES21" s="163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9"/>
    </row>
    <row r="22" spans="1:161" ht="10.5" customHeight="1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2"/>
      <c r="BX22" s="178"/>
      <c r="BY22" s="179"/>
      <c r="BZ22" s="179"/>
      <c r="CA22" s="179"/>
      <c r="CB22" s="179"/>
      <c r="CC22" s="179"/>
      <c r="CD22" s="179"/>
      <c r="CE22" s="180"/>
      <c r="CF22" s="184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6"/>
      <c r="CS22" s="184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6"/>
      <c r="DF22" s="166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8"/>
      <c r="DS22" s="166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8"/>
      <c r="EF22" s="166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8"/>
      <c r="ES22" s="166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70"/>
    </row>
    <row r="23" spans="1:161" ht="10.5" customHeight="1">
      <c r="A23" s="160" t="s">
        <v>66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2"/>
      <c r="BX23" s="154" t="s">
        <v>67</v>
      </c>
      <c r="BY23" s="155"/>
      <c r="BZ23" s="155"/>
      <c r="CA23" s="155"/>
      <c r="CB23" s="155"/>
      <c r="CC23" s="155"/>
      <c r="CD23" s="155"/>
      <c r="CE23" s="156"/>
      <c r="CF23" s="157" t="s">
        <v>68</v>
      </c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9"/>
      <c r="CS23" s="157" t="s">
        <v>274</v>
      </c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9"/>
      <c r="DF23" s="148">
        <f>DF24+DF26+DF27</f>
        <v>0</v>
      </c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50"/>
      <c r="DS23" s="148">
        <f>DS24+DS26+DS27</f>
        <v>0</v>
      </c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  <c r="ED23" s="149"/>
      <c r="EE23" s="150"/>
      <c r="EF23" s="148">
        <f>EF24+EF26+EF27</f>
        <v>0</v>
      </c>
      <c r="EG23" s="149"/>
      <c r="EH23" s="149"/>
      <c r="EI23" s="149"/>
      <c r="EJ23" s="149"/>
      <c r="EK23" s="149"/>
      <c r="EL23" s="149"/>
      <c r="EM23" s="149"/>
      <c r="EN23" s="149"/>
      <c r="EO23" s="149"/>
      <c r="EP23" s="149"/>
      <c r="EQ23" s="149"/>
      <c r="ER23" s="150"/>
      <c r="ES23" s="148">
        <f>ES24+ES26+ES27</f>
        <v>0</v>
      </c>
      <c r="ET23" s="149"/>
      <c r="EU23" s="149"/>
      <c r="EV23" s="149"/>
      <c r="EW23" s="149"/>
      <c r="EX23" s="149"/>
      <c r="EY23" s="149"/>
      <c r="EZ23" s="149"/>
      <c r="FA23" s="149"/>
      <c r="FB23" s="149"/>
      <c r="FC23" s="149"/>
      <c r="FD23" s="149"/>
      <c r="FE23" s="150"/>
    </row>
    <row r="24" spans="1:161" ht="10.5" customHeight="1">
      <c r="A24" s="174" t="s">
        <v>50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5" t="s">
        <v>70</v>
      </c>
      <c r="BY24" s="176"/>
      <c r="BZ24" s="176"/>
      <c r="CA24" s="176"/>
      <c r="CB24" s="176"/>
      <c r="CC24" s="176"/>
      <c r="CD24" s="176"/>
      <c r="CE24" s="177"/>
      <c r="CF24" s="181" t="s">
        <v>68</v>
      </c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3"/>
      <c r="CS24" s="181" t="s">
        <v>274</v>
      </c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3"/>
      <c r="DF24" s="163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5"/>
      <c r="DS24" s="163"/>
      <c r="DT24" s="164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5"/>
      <c r="EF24" s="163"/>
      <c r="EG24" s="164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5"/>
      <c r="ES24" s="163"/>
      <c r="ET24" s="164"/>
      <c r="EU24" s="164"/>
      <c r="EV24" s="164"/>
      <c r="EW24" s="164"/>
      <c r="EX24" s="164"/>
      <c r="EY24" s="164"/>
      <c r="EZ24" s="164"/>
      <c r="FA24" s="164"/>
      <c r="FB24" s="164"/>
      <c r="FC24" s="164"/>
      <c r="FD24" s="164"/>
      <c r="FE24" s="169"/>
    </row>
    <row r="25" spans="1:161" ht="10.5" customHeight="1">
      <c r="A25" s="171" t="s">
        <v>69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2"/>
      <c r="BX25" s="178"/>
      <c r="BY25" s="179"/>
      <c r="BZ25" s="179"/>
      <c r="CA25" s="179"/>
      <c r="CB25" s="179"/>
      <c r="CC25" s="179"/>
      <c r="CD25" s="179"/>
      <c r="CE25" s="180"/>
      <c r="CF25" s="184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6"/>
      <c r="CS25" s="184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6"/>
      <c r="DF25" s="166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8"/>
      <c r="DS25" s="166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8"/>
      <c r="EF25" s="166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8"/>
      <c r="ES25" s="166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70"/>
    </row>
    <row r="26" spans="1:161" ht="10.5" customHeight="1">
      <c r="A26" s="173" t="s">
        <v>71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2"/>
      <c r="BX26" s="154" t="s">
        <v>72</v>
      </c>
      <c r="BY26" s="155"/>
      <c r="BZ26" s="155"/>
      <c r="CA26" s="155"/>
      <c r="CB26" s="155"/>
      <c r="CC26" s="155"/>
      <c r="CD26" s="155"/>
      <c r="CE26" s="156"/>
      <c r="CF26" s="157" t="s">
        <v>68</v>
      </c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9"/>
      <c r="CS26" s="157" t="s">
        <v>275</v>
      </c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9"/>
      <c r="DF26" s="148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50"/>
      <c r="DS26" s="148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50"/>
      <c r="EF26" s="148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50"/>
      <c r="ES26" s="148"/>
      <c r="ET26" s="149"/>
      <c r="EU26" s="149"/>
      <c r="EV26" s="149"/>
      <c r="EW26" s="149"/>
      <c r="EX26" s="149"/>
      <c r="EY26" s="149"/>
      <c r="EZ26" s="149"/>
      <c r="FA26" s="149"/>
      <c r="FB26" s="149"/>
      <c r="FC26" s="149"/>
      <c r="FD26" s="149"/>
      <c r="FE26" s="151"/>
    </row>
    <row r="27" spans="1:161" ht="10.5" customHeight="1">
      <c r="A27" s="173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2"/>
      <c r="BX27" s="154"/>
      <c r="BY27" s="155"/>
      <c r="BZ27" s="155"/>
      <c r="CA27" s="155"/>
      <c r="CB27" s="155"/>
      <c r="CC27" s="155"/>
      <c r="CD27" s="155"/>
      <c r="CE27" s="156"/>
      <c r="CF27" s="157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9"/>
      <c r="CS27" s="157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9"/>
      <c r="DF27" s="148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50"/>
      <c r="DS27" s="148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50"/>
      <c r="EF27" s="148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50"/>
      <c r="ES27" s="148"/>
      <c r="ET27" s="149"/>
      <c r="EU27" s="149"/>
      <c r="EV27" s="149"/>
      <c r="EW27" s="149"/>
      <c r="EX27" s="149"/>
      <c r="EY27" s="149"/>
      <c r="EZ27" s="149"/>
      <c r="FA27" s="149"/>
      <c r="FB27" s="149"/>
      <c r="FC27" s="149"/>
      <c r="FD27" s="149"/>
      <c r="FE27" s="151"/>
    </row>
    <row r="28" spans="1:161" ht="10.5" customHeight="1">
      <c r="A28" s="160" t="s">
        <v>73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2"/>
      <c r="BX28" s="154" t="s">
        <v>74</v>
      </c>
      <c r="BY28" s="155"/>
      <c r="BZ28" s="155"/>
      <c r="CA28" s="155"/>
      <c r="CB28" s="155"/>
      <c r="CC28" s="155"/>
      <c r="CD28" s="155"/>
      <c r="CE28" s="156"/>
      <c r="CF28" s="157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9"/>
      <c r="CS28" s="157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9"/>
      <c r="DF28" s="148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50"/>
      <c r="DS28" s="148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50"/>
      <c r="EF28" s="148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50"/>
      <c r="ES28" s="148"/>
      <c r="ET28" s="149"/>
      <c r="EU28" s="149"/>
      <c r="EV28" s="149"/>
      <c r="EW28" s="149"/>
      <c r="EX28" s="149"/>
      <c r="EY28" s="149"/>
      <c r="EZ28" s="149"/>
      <c r="FA28" s="149"/>
      <c r="FB28" s="149"/>
      <c r="FC28" s="149"/>
      <c r="FD28" s="149"/>
      <c r="FE28" s="151"/>
    </row>
    <row r="29" spans="1:161" ht="10.5" customHeight="1">
      <c r="A29" s="174" t="s">
        <v>50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5"/>
      <c r="BY29" s="176"/>
      <c r="BZ29" s="176"/>
      <c r="CA29" s="176"/>
      <c r="CB29" s="176"/>
      <c r="CC29" s="176"/>
      <c r="CD29" s="176"/>
      <c r="CE29" s="177"/>
      <c r="CF29" s="181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3"/>
      <c r="CS29" s="181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2"/>
      <c r="DE29" s="183"/>
      <c r="DF29" s="163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5"/>
      <c r="DS29" s="163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5"/>
      <c r="EF29" s="163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5"/>
      <c r="ES29" s="163"/>
      <c r="ET29" s="164"/>
      <c r="EU29" s="164"/>
      <c r="EV29" s="164"/>
      <c r="EW29" s="164"/>
      <c r="EX29" s="164"/>
      <c r="EY29" s="164"/>
      <c r="EZ29" s="164"/>
      <c r="FA29" s="164"/>
      <c r="FB29" s="164"/>
      <c r="FC29" s="164"/>
      <c r="FD29" s="164"/>
      <c r="FE29" s="169"/>
    </row>
    <row r="30" spans="1:161" ht="10.5" customHeight="1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2"/>
      <c r="BX30" s="178"/>
      <c r="BY30" s="179"/>
      <c r="BZ30" s="179"/>
      <c r="CA30" s="179"/>
      <c r="CB30" s="179"/>
      <c r="CC30" s="179"/>
      <c r="CD30" s="179"/>
      <c r="CE30" s="180"/>
      <c r="CF30" s="184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6"/>
      <c r="CS30" s="184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6"/>
      <c r="DF30" s="166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8"/>
      <c r="DS30" s="166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8"/>
      <c r="EF30" s="166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8"/>
      <c r="ES30" s="166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70"/>
    </row>
    <row r="31" spans="1:161" ht="10.5" customHeight="1">
      <c r="A31" s="173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2"/>
      <c r="BX31" s="154"/>
      <c r="BY31" s="155"/>
      <c r="BZ31" s="155"/>
      <c r="CA31" s="155"/>
      <c r="CB31" s="155"/>
      <c r="CC31" s="155"/>
      <c r="CD31" s="155"/>
      <c r="CE31" s="156"/>
      <c r="CF31" s="157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9"/>
      <c r="CS31" s="157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9"/>
      <c r="DF31" s="148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50"/>
      <c r="DS31" s="148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  <c r="EE31" s="150"/>
      <c r="EF31" s="148"/>
      <c r="EG31" s="149"/>
      <c r="EH31" s="149"/>
      <c r="EI31" s="149"/>
      <c r="EJ31" s="149"/>
      <c r="EK31" s="149"/>
      <c r="EL31" s="149"/>
      <c r="EM31" s="149"/>
      <c r="EN31" s="149"/>
      <c r="EO31" s="149"/>
      <c r="EP31" s="149"/>
      <c r="EQ31" s="149"/>
      <c r="ER31" s="150"/>
      <c r="ES31" s="148"/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51"/>
    </row>
    <row r="32" spans="1:161" ht="12.75" customHeight="1">
      <c r="A32" s="160" t="s">
        <v>75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2"/>
      <c r="BX32" s="154" t="s">
        <v>76</v>
      </c>
      <c r="BY32" s="155"/>
      <c r="BZ32" s="155"/>
      <c r="CA32" s="155"/>
      <c r="CB32" s="155"/>
      <c r="CC32" s="155"/>
      <c r="CD32" s="155"/>
      <c r="CE32" s="156"/>
      <c r="CF32" s="157" t="s">
        <v>42</v>
      </c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9"/>
      <c r="CS32" s="157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9"/>
      <c r="DF32" s="148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50"/>
      <c r="DS32" s="148"/>
      <c r="DT32" s="149"/>
      <c r="DU32" s="149"/>
      <c r="DV32" s="149"/>
      <c r="DW32" s="149"/>
      <c r="DX32" s="149"/>
      <c r="DY32" s="149"/>
      <c r="DZ32" s="149"/>
      <c r="EA32" s="149"/>
      <c r="EB32" s="149"/>
      <c r="EC32" s="149"/>
      <c r="ED32" s="149"/>
      <c r="EE32" s="150"/>
      <c r="EF32" s="148"/>
      <c r="EG32" s="149"/>
      <c r="EH32" s="149"/>
      <c r="EI32" s="149"/>
      <c r="EJ32" s="149"/>
      <c r="EK32" s="149"/>
      <c r="EL32" s="149"/>
      <c r="EM32" s="149"/>
      <c r="EN32" s="149"/>
      <c r="EO32" s="149"/>
      <c r="EP32" s="149"/>
      <c r="EQ32" s="149"/>
      <c r="ER32" s="150"/>
      <c r="ES32" s="148"/>
      <c r="ET32" s="149"/>
      <c r="EU32" s="149"/>
      <c r="EV32" s="149"/>
      <c r="EW32" s="149"/>
      <c r="EX32" s="149"/>
      <c r="EY32" s="149"/>
      <c r="EZ32" s="149"/>
      <c r="FA32" s="149"/>
      <c r="FB32" s="149"/>
      <c r="FC32" s="149"/>
      <c r="FD32" s="149"/>
      <c r="FE32" s="151"/>
    </row>
    <row r="33" spans="1:161" ht="25.5" customHeight="1">
      <c r="A33" s="152" t="s">
        <v>77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4" t="s">
        <v>78</v>
      </c>
      <c r="BY33" s="155"/>
      <c r="BZ33" s="155"/>
      <c r="CA33" s="155"/>
      <c r="CB33" s="155"/>
      <c r="CC33" s="155"/>
      <c r="CD33" s="155"/>
      <c r="CE33" s="156"/>
      <c r="CF33" s="157" t="s">
        <v>79</v>
      </c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9"/>
      <c r="CS33" s="157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9"/>
      <c r="DF33" s="148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50"/>
      <c r="DS33" s="148"/>
      <c r="DT33" s="149"/>
      <c r="DU33" s="149"/>
      <c r="DV33" s="149"/>
      <c r="DW33" s="149"/>
      <c r="DX33" s="149"/>
      <c r="DY33" s="149"/>
      <c r="DZ33" s="149"/>
      <c r="EA33" s="149"/>
      <c r="EB33" s="149"/>
      <c r="EC33" s="149"/>
      <c r="ED33" s="149"/>
      <c r="EE33" s="150"/>
      <c r="EF33" s="148"/>
      <c r="EG33" s="149"/>
      <c r="EH33" s="149"/>
      <c r="EI33" s="149"/>
      <c r="EJ33" s="149"/>
      <c r="EK33" s="149"/>
      <c r="EL33" s="149"/>
      <c r="EM33" s="149"/>
      <c r="EN33" s="149"/>
      <c r="EO33" s="149"/>
      <c r="EP33" s="149"/>
      <c r="EQ33" s="149"/>
      <c r="ER33" s="150"/>
      <c r="ES33" s="148" t="s">
        <v>42</v>
      </c>
      <c r="ET33" s="149"/>
      <c r="EU33" s="149"/>
      <c r="EV33" s="149"/>
      <c r="EW33" s="149"/>
      <c r="EX33" s="149"/>
      <c r="EY33" s="149"/>
      <c r="EZ33" s="149"/>
      <c r="FA33" s="149"/>
      <c r="FB33" s="149"/>
      <c r="FC33" s="149"/>
      <c r="FD33" s="149"/>
      <c r="FE33" s="151"/>
    </row>
    <row r="34" spans="1:161" ht="21.75" customHeight="1">
      <c r="A34" s="140" t="s">
        <v>80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1" t="s">
        <v>81</v>
      </c>
      <c r="BY34" s="142"/>
      <c r="BZ34" s="142"/>
      <c r="CA34" s="142"/>
      <c r="CB34" s="142"/>
      <c r="CC34" s="142"/>
      <c r="CD34" s="142"/>
      <c r="CE34" s="143"/>
      <c r="CF34" s="144" t="s">
        <v>42</v>
      </c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3"/>
      <c r="CS34" s="145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7"/>
      <c r="DF34" s="134">
        <f>DF35+DF42+DF51+DF56+DF64+DF66+DF85</f>
        <v>2337445.81</v>
      </c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6"/>
      <c r="DS34" s="134">
        <f>DS35+DS42+DS51+DS56+DS64+DS66+DS85</f>
        <v>2292915</v>
      </c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6"/>
      <c r="EF34" s="134">
        <f>EF35+EF42+EF51+EF56+EF64+EF66+EF85</f>
        <v>2292915</v>
      </c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6"/>
      <c r="ES34" s="137"/>
      <c r="ET34" s="138"/>
      <c r="EU34" s="138"/>
      <c r="EV34" s="138"/>
      <c r="EW34" s="138"/>
      <c r="EX34" s="138"/>
      <c r="EY34" s="138"/>
      <c r="EZ34" s="138"/>
      <c r="FA34" s="138"/>
      <c r="FB34" s="138"/>
      <c r="FC34" s="138"/>
      <c r="FD34" s="138"/>
      <c r="FE34" s="139"/>
    </row>
    <row r="35" spans="1:161" ht="22.5" customHeight="1">
      <c r="A35" s="69" t="s">
        <v>82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26" t="s">
        <v>83</v>
      </c>
      <c r="BY35" s="27"/>
      <c r="BZ35" s="27"/>
      <c r="CA35" s="27"/>
      <c r="CB35" s="27"/>
      <c r="CC35" s="27"/>
      <c r="CD35" s="27"/>
      <c r="CE35" s="71"/>
      <c r="CF35" s="72" t="s">
        <v>42</v>
      </c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4"/>
      <c r="CS35" s="72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4"/>
      <c r="DF35" s="63">
        <f>DF36+DF38+DF39+DF40+DF37</f>
        <v>30000</v>
      </c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5"/>
      <c r="DS35" s="63">
        <f>DS36+DS38+DS39+DS40+DS37</f>
        <v>30000</v>
      </c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5"/>
      <c r="EF35" s="63">
        <f>EF36+EF38+EF39+EF40+EF37</f>
        <v>30000</v>
      </c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5"/>
      <c r="ES35" s="66" t="s">
        <v>42</v>
      </c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8"/>
    </row>
    <row r="36" spans="1:161" ht="22.5" customHeight="1">
      <c r="A36" s="90" t="s">
        <v>84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26" t="s">
        <v>85</v>
      </c>
      <c r="BY36" s="27"/>
      <c r="BZ36" s="27"/>
      <c r="CA36" s="27"/>
      <c r="CB36" s="27"/>
      <c r="CC36" s="27"/>
      <c r="CD36" s="27"/>
      <c r="CE36" s="71"/>
      <c r="CF36" s="72" t="s">
        <v>86</v>
      </c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4"/>
      <c r="CS36" s="72" t="s">
        <v>276</v>
      </c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4"/>
      <c r="DF36" s="63">
        <v>30000</v>
      </c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5"/>
      <c r="DS36" s="63">
        <v>30000</v>
      </c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5"/>
      <c r="EF36" s="63">
        <v>30000</v>
      </c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5"/>
      <c r="ES36" s="66" t="s">
        <v>42</v>
      </c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8"/>
    </row>
    <row r="37" spans="1:161" ht="22.5" customHeight="1">
      <c r="A37" s="249" t="s">
        <v>339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6" t="s">
        <v>340</v>
      </c>
      <c r="BY37" s="27"/>
      <c r="BZ37" s="27"/>
      <c r="CA37" s="27"/>
      <c r="CB37" s="27"/>
      <c r="CC37" s="27"/>
      <c r="CD37" s="27"/>
      <c r="CE37" s="71"/>
      <c r="CF37" s="72" t="s">
        <v>86</v>
      </c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4"/>
      <c r="CS37" s="72" t="s">
        <v>291</v>
      </c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4"/>
      <c r="DF37" s="63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5"/>
      <c r="DS37" s="63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5"/>
      <c r="EF37" s="63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5"/>
      <c r="ES37" s="66" t="s">
        <v>42</v>
      </c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8"/>
    </row>
    <row r="38" spans="1:161" ht="10.5" customHeight="1">
      <c r="A38" s="98" t="s">
        <v>87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100"/>
      <c r="BX38" s="26" t="s">
        <v>88</v>
      </c>
      <c r="BY38" s="27"/>
      <c r="BZ38" s="27"/>
      <c r="CA38" s="27"/>
      <c r="CB38" s="27"/>
      <c r="CC38" s="27"/>
      <c r="CD38" s="27"/>
      <c r="CE38" s="71"/>
      <c r="CF38" s="72" t="s">
        <v>89</v>
      </c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4"/>
      <c r="CS38" s="72" t="s">
        <v>277</v>
      </c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4"/>
      <c r="DF38" s="63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5"/>
      <c r="DS38" s="63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5"/>
      <c r="EF38" s="63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5"/>
      <c r="ES38" s="66" t="s">
        <v>42</v>
      </c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8"/>
    </row>
    <row r="39" spans="1:161" ht="10.5" customHeight="1">
      <c r="A39" s="98" t="s">
        <v>87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100"/>
      <c r="BX39" s="26" t="s">
        <v>278</v>
      </c>
      <c r="BY39" s="27"/>
      <c r="BZ39" s="27"/>
      <c r="CA39" s="27"/>
      <c r="CB39" s="27"/>
      <c r="CC39" s="27"/>
      <c r="CD39" s="27"/>
      <c r="CE39" s="71"/>
      <c r="CF39" s="72" t="s">
        <v>89</v>
      </c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4"/>
      <c r="CS39" s="72" t="s">
        <v>280</v>
      </c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4"/>
      <c r="DF39" s="63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5"/>
      <c r="DS39" s="63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5"/>
      <c r="EF39" s="63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5"/>
      <c r="ES39" s="66" t="s">
        <v>42</v>
      </c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8"/>
    </row>
    <row r="40" spans="1:161" ht="10.5" customHeight="1">
      <c r="A40" s="98" t="s">
        <v>289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100"/>
      <c r="BX40" s="26" t="s">
        <v>290</v>
      </c>
      <c r="BY40" s="27"/>
      <c r="BZ40" s="27"/>
      <c r="CA40" s="27"/>
      <c r="CB40" s="27"/>
      <c r="CC40" s="27"/>
      <c r="CD40" s="27"/>
      <c r="CE40" s="71"/>
      <c r="CF40" s="72" t="s">
        <v>89</v>
      </c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4"/>
      <c r="CS40" s="72" t="s">
        <v>296</v>
      </c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4"/>
      <c r="DF40" s="63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5"/>
      <c r="DS40" s="63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5"/>
      <c r="EF40" s="63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5"/>
      <c r="ES40" s="66" t="s">
        <v>42</v>
      </c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8"/>
    </row>
    <row r="41" spans="1:161" ht="22.5" customHeight="1">
      <c r="A41" s="90" t="s">
        <v>90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26" t="s">
        <v>91</v>
      </c>
      <c r="BY41" s="27"/>
      <c r="BZ41" s="27"/>
      <c r="CA41" s="27"/>
      <c r="CB41" s="27"/>
      <c r="CC41" s="27"/>
      <c r="CD41" s="27"/>
      <c r="CE41" s="71"/>
      <c r="CF41" s="72" t="s">
        <v>92</v>
      </c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4"/>
      <c r="CS41" s="72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4"/>
      <c r="DF41" s="63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5"/>
      <c r="DS41" s="63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5"/>
      <c r="EF41" s="63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5"/>
      <c r="ES41" s="66" t="s">
        <v>42</v>
      </c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8"/>
    </row>
    <row r="42" spans="1:161" ht="22.5" customHeight="1">
      <c r="A42" s="90" t="s">
        <v>93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26" t="s">
        <v>94</v>
      </c>
      <c r="BY42" s="27"/>
      <c r="BZ42" s="27"/>
      <c r="CA42" s="27"/>
      <c r="CB42" s="27"/>
      <c r="CC42" s="27"/>
      <c r="CD42" s="27"/>
      <c r="CE42" s="71"/>
      <c r="CF42" s="72" t="s">
        <v>95</v>
      </c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4"/>
      <c r="CS42" s="72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4"/>
      <c r="DF42" s="63">
        <f>DF43+DF44</f>
        <v>9000</v>
      </c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5"/>
      <c r="DS42" s="63">
        <f>DS43+DS44</f>
        <v>9000</v>
      </c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5"/>
      <c r="EF42" s="63">
        <f>EF43+EF44</f>
        <v>9000</v>
      </c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5"/>
      <c r="ES42" s="66" t="s">
        <v>42</v>
      </c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8"/>
    </row>
    <row r="43" spans="1:161" ht="22.5" customHeight="1">
      <c r="A43" s="82" t="s">
        <v>96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26" t="s">
        <v>97</v>
      </c>
      <c r="BY43" s="27"/>
      <c r="BZ43" s="27"/>
      <c r="CA43" s="27"/>
      <c r="CB43" s="27"/>
      <c r="CC43" s="27"/>
      <c r="CD43" s="27"/>
      <c r="CE43" s="71"/>
      <c r="CF43" s="72" t="s">
        <v>95</v>
      </c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4"/>
      <c r="CS43" s="72" t="s">
        <v>279</v>
      </c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4"/>
      <c r="DF43" s="63">
        <v>9000</v>
      </c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5"/>
      <c r="DS43" s="63">
        <v>9000</v>
      </c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5"/>
      <c r="EF43" s="63">
        <v>9000</v>
      </c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5"/>
      <c r="ES43" s="66" t="s">
        <v>42</v>
      </c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8"/>
    </row>
    <row r="44" spans="1:161" ht="10.5" customHeight="1" thickBot="1">
      <c r="A44" s="123" t="s">
        <v>98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3"/>
      <c r="BX44" s="47" t="s">
        <v>99</v>
      </c>
      <c r="BY44" s="48"/>
      <c r="BZ44" s="48"/>
      <c r="CA44" s="48"/>
      <c r="CB44" s="48"/>
      <c r="CC44" s="48"/>
      <c r="CD44" s="48"/>
      <c r="CE44" s="124"/>
      <c r="CF44" s="125" t="s">
        <v>95</v>
      </c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7"/>
      <c r="CS44" s="125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7"/>
      <c r="DF44" s="128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30"/>
      <c r="DS44" s="128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30"/>
      <c r="EF44" s="128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30"/>
      <c r="ES44" s="131" t="s">
        <v>42</v>
      </c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3"/>
    </row>
    <row r="45" spans="1:161" ht="10.5" customHeight="1">
      <c r="A45" s="98" t="s">
        <v>100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100"/>
      <c r="BX45" s="26" t="s">
        <v>101</v>
      </c>
      <c r="BY45" s="27"/>
      <c r="BZ45" s="27"/>
      <c r="CA45" s="27"/>
      <c r="CB45" s="27"/>
      <c r="CC45" s="27"/>
      <c r="CD45" s="27"/>
      <c r="CE45" s="71"/>
      <c r="CF45" s="72" t="s">
        <v>102</v>
      </c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4"/>
      <c r="CS45" s="72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4"/>
      <c r="DF45" s="63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5"/>
      <c r="DS45" s="63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5"/>
      <c r="EF45" s="63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5"/>
      <c r="ES45" s="66" t="s">
        <v>42</v>
      </c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8"/>
    </row>
    <row r="46" spans="1:161" ht="10.5" customHeight="1">
      <c r="A46" s="90" t="s">
        <v>103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26" t="s">
        <v>104</v>
      </c>
      <c r="BY46" s="27"/>
      <c r="BZ46" s="27"/>
      <c r="CA46" s="27"/>
      <c r="CB46" s="27"/>
      <c r="CC46" s="27"/>
      <c r="CD46" s="27"/>
      <c r="CE46" s="71"/>
      <c r="CF46" s="72" t="s">
        <v>105</v>
      </c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4"/>
      <c r="CS46" s="72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4"/>
      <c r="DF46" s="63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5"/>
      <c r="DS46" s="63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5"/>
      <c r="EF46" s="63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5"/>
      <c r="ES46" s="66" t="s">
        <v>42</v>
      </c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8"/>
    </row>
    <row r="47" spans="1:161" ht="21" customHeight="1">
      <c r="A47" s="90" t="s">
        <v>106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26" t="s">
        <v>107</v>
      </c>
      <c r="BY47" s="27"/>
      <c r="BZ47" s="27"/>
      <c r="CA47" s="27"/>
      <c r="CB47" s="27"/>
      <c r="CC47" s="27"/>
      <c r="CD47" s="27"/>
      <c r="CE47" s="71"/>
      <c r="CF47" s="72" t="s">
        <v>108</v>
      </c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4"/>
      <c r="CS47" s="72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4"/>
      <c r="DF47" s="63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5"/>
      <c r="DS47" s="63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5"/>
      <c r="EF47" s="63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5"/>
      <c r="ES47" s="66" t="s">
        <v>42</v>
      </c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8"/>
    </row>
    <row r="48" spans="1:161" ht="21.75" customHeight="1">
      <c r="A48" s="82" t="s">
        <v>109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26" t="s">
        <v>110</v>
      </c>
      <c r="BY48" s="27"/>
      <c r="BZ48" s="27"/>
      <c r="CA48" s="27"/>
      <c r="CB48" s="27"/>
      <c r="CC48" s="27"/>
      <c r="CD48" s="27"/>
      <c r="CE48" s="71"/>
      <c r="CF48" s="72" t="s">
        <v>108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4"/>
      <c r="CS48" s="72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4"/>
      <c r="DF48" s="63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5"/>
      <c r="DS48" s="63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5"/>
      <c r="EF48" s="63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5"/>
      <c r="ES48" s="66" t="s">
        <v>42</v>
      </c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8"/>
    </row>
    <row r="49" spans="1:161" ht="10.5" customHeight="1">
      <c r="A49" s="82" t="s">
        <v>111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26" t="s">
        <v>112</v>
      </c>
      <c r="BY49" s="27"/>
      <c r="BZ49" s="27"/>
      <c r="CA49" s="27"/>
      <c r="CB49" s="27"/>
      <c r="CC49" s="27"/>
      <c r="CD49" s="27"/>
      <c r="CE49" s="71"/>
      <c r="CF49" s="72" t="s">
        <v>108</v>
      </c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4"/>
      <c r="CS49" s="72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4"/>
      <c r="DF49" s="63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5"/>
      <c r="DS49" s="63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5"/>
      <c r="EF49" s="63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5"/>
      <c r="ES49" s="66" t="s">
        <v>42</v>
      </c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8"/>
    </row>
    <row r="50" spans="1:161" ht="10.5" customHeight="1">
      <c r="A50" s="121" t="s">
        <v>113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26" t="s">
        <v>114</v>
      </c>
      <c r="BY50" s="27"/>
      <c r="BZ50" s="27"/>
      <c r="CA50" s="27"/>
      <c r="CB50" s="27"/>
      <c r="CC50" s="27"/>
      <c r="CD50" s="27"/>
      <c r="CE50" s="71"/>
      <c r="CF50" s="72" t="s">
        <v>115</v>
      </c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4"/>
      <c r="CS50" s="72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4"/>
      <c r="DF50" s="63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5"/>
      <c r="DS50" s="63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5"/>
      <c r="EF50" s="63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5"/>
      <c r="ES50" s="66" t="s">
        <v>42</v>
      </c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8"/>
    </row>
    <row r="51" spans="1:161" ht="21.75" customHeight="1">
      <c r="A51" s="90" t="s">
        <v>116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26" t="s">
        <v>117</v>
      </c>
      <c r="BY51" s="27"/>
      <c r="BZ51" s="27"/>
      <c r="CA51" s="27"/>
      <c r="CB51" s="27"/>
      <c r="CC51" s="27"/>
      <c r="CD51" s="27"/>
      <c r="CE51" s="71"/>
      <c r="CF51" s="72" t="s">
        <v>118</v>
      </c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4"/>
      <c r="CS51" s="72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4"/>
      <c r="DF51" s="63">
        <f>DF52</f>
        <v>0</v>
      </c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5"/>
      <c r="DS51" s="63">
        <f>DS52</f>
        <v>0</v>
      </c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5"/>
      <c r="EF51" s="63">
        <f>EF52</f>
        <v>0</v>
      </c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5"/>
      <c r="ES51" s="66" t="s">
        <v>42</v>
      </c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8"/>
    </row>
    <row r="52" spans="1:161" ht="33.75" customHeight="1">
      <c r="A52" s="82" t="s">
        <v>119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26" t="s">
        <v>120</v>
      </c>
      <c r="BY52" s="27"/>
      <c r="BZ52" s="27"/>
      <c r="CA52" s="27"/>
      <c r="CB52" s="27"/>
      <c r="CC52" s="27"/>
      <c r="CD52" s="27"/>
      <c r="CE52" s="71"/>
      <c r="CF52" s="72" t="s">
        <v>121</v>
      </c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4"/>
      <c r="CS52" s="72" t="s">
        <v>292</v>
      </c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4"/>
      <c r="DF52" s="63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5"/>
      <c r="DS52" s="63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5"/>
      <c r="EF52" s="63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5"/>
      <c r="ES52" s="66" t="s">
        <v>42</v>
      </c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8"/>
    </row>
    <row r="53" spans="1:161" ht="21.75" customHeight="1">
      <c r="A53" s="90" t="s">
        <v>122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26" t="s">
        <v>123</v>
      </c>
      <c r="BY53" s="27"/>
      <c r="BZ53" s="27"/>
      <c r="CA53" s="27"/>
      <c r="CB53" s="27"/>
      <c r="CC53" s="27"/>
      <c r="CD53" s="27"/>
      <c r="CE53" s="71"/>
      <c r="CF53" s="72" t="s">
        <v>124</v>
      </c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4"/>
      <c r="CS53" s="72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4"/>
      <c r="DF53" s="63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5"/>
      <c r="DS53" s="63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5"/>
      <c r="EF53" s="63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5"/>
      <c r="ES53" s="66" t="s">
        <v>42</v>
      </c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8"/>
    </row>
    <row r="54" spans="1:161" ht="33.75" customHeight="1">
      <c r="A54" s="90" t="s">
        <v>125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26" t="s">
        <v>126</v>
      </c>
      <c r="BY54" s="27"/>
      <c r="BZ54" s="27"/>
      <c r="CA54" s="27"/>
      <c r="CB54" s="27"/>
      <c r="CC54" s="27"/>
      <c r="CD54" s="27"/>
      <c r="CE54" s="71"/>
      <c r="CF54" s="72" t="s">
        <v>127</v>
      </c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4"/>
      <c r="CS54" s="72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4"/>
      <c r="DF54" s="63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5"/>
      <c r="DS54" s="63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5"/>
      <c r="EF54" s="63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5"/>
      <c r="ES54" s="66" t="s">
        <v>42</v>
      </c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8"/>
    </row>
    <row r="55" spans="1:161" ht="10.5" customHeight="1">
      <c r="A55" s="90" t="s">
        <v>128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26" t="s">
        <v>129</v>
      </c>
      <c r="BY55" s="27"/>
      <c r="BZ55" s="27"/>
      <c r="CA55" s="27"/>
      <c r="CB55" s="27"/>
      <c r="CC55" s="27"/>
      <c r="CD55" s="27"/>
      <c r="CE55" s="71"/>
      <c r="CF55" s="72" t="s">
        <v>130</v>
      </c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4"/>
      <c r="CS55" s="72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4"/>
      <c r="DF55" s="63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5"/>
      <c r="DS55" s="63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5"/>
      <c r="EF55" s="63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5"/>
      <c r="ES55" s="66" t="s">
        <v>42</v>
      </c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8"/>
    </row>
    <row r="56" spans="1:161" ht="21" customHeight="1">
      <c r="A56" s="121" t="s">
        <v>131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26" t="s">
        <v>132</v>
      </c>
      <c r="BY56" s="27"/>
      <c r="BZ56" s="27"/>
      <c r="CA56" s="27"/>
      <c r="CB56" s="27"/>
      <c r="CC56" s="27"/>
      <c r="CD56" s="27"/>
      <c r="CE56" s="71"/>
      <c r="CF56" s="72" t="s">
        <v>133</v>
      </c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4"/>
      <c r="CS56" s="72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4"/>
      <c r="DF56" s="63">
        <f>DF57+DF58+DF59</f>
        <v>0</v>
      </c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5"/>
      <c r="DS56" s="63">
        <f>DS57+DS58+DS59</f>
        <v>0</v>
      </c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5"/>
      <c r="EF56" s="63">
        <f>EF57+EF58+EF59</f>
        <v>0</v>
      </c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5"/>
      <c r="ES56" s="66" t="s">
        <v>42</v>
      </c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8"/>
    </row>
    <row r="57" spans="1:161" ht="21.75" customHeight="1">
      <c r="A57" s="90" t="s">
        <v>134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26" t="s">
        <v>135</v>
      </c>
      <c r="BY57" s="27"/>
      <c r="BZ57" s="27"/>
      <c r="CA57" s="27"/>
      <c r="CB57" s="27"/>
      <c r="CC57" s="27"/>
      <c r="CD57" s="27"/>
      <c r="CE57" s="71"/>
      <c r="CF57" s="72" t="s">
        <v>136</v>
      </c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4"/>
      <c r="CS57" s="72" t="s">
        <v>281</v>
      </c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4"/>
      <c r="DF57" s="63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5"/>
      <c r="DS57" s="63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5"/>
      <c r="EF57" s="63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5"/>
      <c r="ES57" s="66" t="s">
        <v>42</v>
      </c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8"/>
    </row>
    <row r="58" spans="1:161" ht="21.75" customHeight="1">
      <c r="A58" s="90" t="s">
        <v>137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26" t="s">
        <v>138</v>
      </c>
      <c r="BY58" s="27"/>
      <c r="BZ58" s="27"/>
      <c r="CA58" s="27"/>
      <c r="CB58" s="27"/>
      <c r="CC58" s="27"/>
      <c r="CD58" s="27"/>
      <c r="CE58" s="71"/>
      <c r="CF58" s="72" t="s">
        <v>139</v>
      </c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4"/>
      <c r="CS58" s="72" t="s">
        <v>281</v>
      </c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4"/>
      <c r="DF58" s="63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5"/>
      <c r="DS58" s="63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5"/>
      <c r="EF58" s="63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5"/>
      <c r="ES58" s="66" t="s">
        <v>42</v>
      </c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8"/>
    </row>
    <row r="59" spans="1:161" ht="18.75" customHeight="1">
      <c r="A59" s="90" t="s">
        <v>140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26" t="s">
        <v>141</v>
      </c>
      <c r="BY59" s="27"/>
      <c r="BZ59" s="27"/>
      <c r="CA59" s="27"/>
      <c r="CB59" s="27"/>
      <c r="CC59" s="27"/>
      <c r="CD59" s="27"/>
      <c r="CE59" s="71"/>
      <c r="CF59" s="72" t="s">
        <v>142</v>
      </c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4"/>
      <c r="CS59" s="72" t="s">
        <v>281</v>
      </c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4"/>
      <c r="DF59" s="63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5"/>
      <c r="DS59" s="63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5"/>
      <c r="EF59" s="63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5"/>
      <c r="ES59" s="66" t="s">
        <v>42</v>
      </c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8"/>
    </row>
    <row r="60" spans="1:161" ht="10.5" customHeight="1">
      <c r="A60" s="121" t="s">
        <v>143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26" t="s">
        <v>144</v>
      </c>
      <c r="BY60" s="27"/>
      <c r="BZ60" s="27"/>
      <c r="CA60" s="27"/>
      <c r="CB60" s="27"/>
      <c r="CC60" s="27"/>
      <c r="CD60" s="27"/>
      <c r="CE60" s="71"/>
      <c r="CF60" s="72" t="s">
        <v>42</v>
      </c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4"/>
      <c r="CS60" s="72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4"/>
      <c r="DF60" s="63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5"/>
      <c r="DS60" s="63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5"/>
      <c r="EF60" s="63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5"/>
      <c r="ES60" s="66" t="s">
        <v>42</v>
      </c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8"/>
    </row>
    <row r="61" spans="1:161" ht="21.75" customHeight="1">
      <c r="A61" s="90" t="s">
        <v>145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26" t="s">
        <v>146</v>
      </c>
      <c r="BY61" s="27"/>
      <c r="BZ61" s="27"/>
      <c r="CA61" s="27"/>
      <c r="CB61" s="27"/>
      <c r="CC61" s="27"/>
      <c r="CD61" s="27"/>
      <c r="CE61" s="71"/>
      <c r="CF61" s="72" t="s">
        <v>147</v>
      </c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4"/>
      <c r="CS61" s="72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4"/>
      <c r="DF61" s="63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5"/>
      <c r="DS61" s="63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5"/>
      <c r="EF61" s="63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5"/>
      <c r="ES61" s="66" t="s">
        <v>42</v>
      </c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8"/>
    </row>
    <row r="62" spans="1:161" ht="10.5" customHeight="1">
      <c r="A62" s="90" t="s">
        <v>148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26" t="s">
        <v>149</v>
      </c>
      <c r="BY62" s="27"/>
      <c r="BZ62" s="27"/>
      <c r="CA62" s="27"/>
      <c r="CB62" s="27"/>
      <c r="CC62" s="27"/>
      <c r="CD62" s="27"/>
      <c r="CE62" s="71"/>
      <c r="CF62" s="72" t="s">
        <v>150</v>
      </c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4"/>
      <c r="CS62" s="72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4"/>
      <c r="DF62" s="63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5"/>
      <c r="DS62" s="63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5"/>
      <c r="EF62" s="63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5"/>
      <c r="ES62" s="66" t="s">
        <v>42</v>
      </c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8"/>
    </row>
    <row r="63" spans="1:161" ht="21.75" customHeight="1">
      <c r="A63" s="90" t="s">
        <v>151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26" t="s">
        <v>152</v>
      </c>
      <c r="BY63" s="27"/>
      <c r="BZ63" s="27"/>
      <c r="CA63" s="27"/>
      <c r="CB63" s="27"/>
      <c r="CC63" s="27"/>
      <c r="CD63" s="27"/>
      <c r="CE63" s="71"/>
      <c r="CF63" s="72" t="s">
        <v>153</v>
      </c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4"/>
      <c r="CS63" s="72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4"/>
      <c r="DF63" s="63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5"/>
      <c r="DS63" s="63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5"/>
      <c r="EF63" s="63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5"/>
      <c r="ES63" s="66" t="s">
        <v>42</v>
      </c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8"/>
    </row>
    <row r="64" spans="1:161" ht="19.5" customHeight="1">
      <c r="A64" s="121" t="s">
        <v>154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26" t="s">
        <v>155</v>
      </c>
      <c r="BY64" s="27"/>
      <c r="BZ64" s="27"/>
      <c r="CA64" s="27"/>
      <c r="CB64" s="27"/>
      <c r="CC64" s="27"/>
      <c r="CD64" s="27"/>
      <c r="CE64" s="71"/>
      <c r="CF64" s="72" t="s">
        <v>42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4"/>
      <c r="CS64" s="72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4"/>
      <c r="DF64" s="63">
        <f>DF65</f>
        <v>0</v>
      </c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5"/>
      <c r="DS64" s="63">
        <f>DS65</f>
        <v>0</v>
      </c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5"/>
      <c r="EF64" s="63">
        <f>EF65</f>
        <v>0</v>
      </c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5"/>
      <c r="ES64" s="66" t="s">
        <v>42</v>
      </c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8"/>
    </row>
    <row r="65" spans="1:161" ht="21.75" customHeight="1">
      <c r="A65" s="90" t="s">
        <v>156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26" t="s">
        <v>157</v>
      </c>
      <c r="BY65" s="27"/>
      <c r="BZ65" s="27"/>
      <c r="CA65" s="27"/>
      <c r="CB65" s="27"/>
      <c r="CC65" s="27"/>
      <c r="CD65" s="27"/>
      <c r="CE65" s="71"/>
      <c r="CF65" s="72" t="s">
        <v>158</v>
      </c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4"/>
      <c r="CS65" s="72" t="s">
        <v>282</v>
      </c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4"/>
      <c r="DF65" s="63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5"/>
      <c r="DS65" s="63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5"/>
      <c r="EF65" s="63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5"/>
      <c r="ES65" s="66" t="s">
        <v>42</v>
      </c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8"/>
    </row>
    <row r="66" spans="1:161" ht="12.75" customHeight="1">
      <c r="A66" s="121" t="s">
        <v>159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26" t="s">
        <v>160</v>
      </c>
      <c r="BY66" s="27"/>
      <c r="BZ66" s="27"/>
      <c r="CA66" s="27"/>
      <c r="CB66" s="27"/>
      <c r="CC66" s="27"/>
      <c r="CD66" s="27"/>
      <c r="CE66" s="71"/>
      <c r="CF66" s="72" t="s">
        <v>42</v>
      </c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4"/>
      <c r="CS66" s="72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4"/>
      <c r="DF66" s="63">
        <f>DF67+DF68+DF69+DF70</f>
        <v>2298445.81</v>
      </c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5"/>
      <c r="DS66" s="63">
        <f>DS67+DS68+DS69+DS70</f>
        <v>2253915</v>
      </c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5"/>
      <c r="EF66" s="63">
        <f>EF67+EF68+EF69+EF70</f>
        <v>2253915</v>
      </c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5"/>
      <c r="ES66" s="66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8"/>
    </row>
    <row r="67" spans="1:161" ht="21.75" customHeight="1">
      <c r="A67" s="90" t="s">
        <v>161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26" t="s">
        <v>162</v>
      </c>
      <c r="BY67" s="27"/>
      <c r="BZ67" s="27"/>
      <c r="CA67" s="27"/>
      <c r="CB67" s="27"/>
      <c r="CC67" s="27"/>
      <c r="CD67" s="27"/>
      <c r="CE67" s="71"/>
      <c r="CF67" s="72" t="s">
        <v>163</v>
      </c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4"/>
      <c r="CS67" s="72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4"/>
      <c r="DF67" s="63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5"/>
      <c r="DS67" s="63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5"/>
      <c r="EF67" s="63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5"/>
      <c r="ES67" s="66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8"/>
    </row>
    <row r="68" spans="1:161" ht="18.75" customHeight="1" thickBot="1">
      <c r="A68" s="90" t="s">
        <v>164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115" t="s">
        <v>165</v>
      </c>
      <c r="BY68" s="116"/>
      <c r="BZ68" s="116"/>
      <c r="CA68" s="116"/>
      <c r="CB68" s="116"/>
      <c r="CC68" s="116"/>
      <c r="CD68" s="116"/>
      <c r="CE68" s="117"/>
      <c r="CF68" s="118" t="s">
        <v>166</v>
      </c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20"/>
      <c r="CS68" s="118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20"/>
      <c r="DF68" s="101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3"/>
      <c r="DS68" s="101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3"/>
      <c r="EF68" s="101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3"/>
      <c r="ES68" s="35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104"/>
    </row>
    <row r="69" spans="1:161" ht="21.75" customHeight="1">
      <c r="A69" s="90" t="s">
        <v>167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29" t="s">
        <v>168</v>
      </c>
      <c r="BY69" s="30"/>
      <c r="BZ69" s="30"/>
      <c r="CA69" s="30"/>
      <c r="CB69" s="30"/>
      <c r="CC69" s="30"/>
      <c r="CD69" s="30"/>
      <c r="CE69" s="105"/>
      <c r="CF69" s="106" t="s">
        <v>169</v>
      </c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8"/>
      <c r="CS69" s="106" t="s">
        <v>283</v>
      </c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8"/>
      <c r="DF69" s="109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1"/>
      <c r="DS69" s="109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1"/>
      <c r="EF69" s="109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1"/>
      <c r="ES69" s="112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4"/>
    </row>
    <row r="70" spans="1:161" ht="11.25" customHeight="1">
      <c r="A70" s="98" t="s">
        <v>170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100"/>
      <c r="BX70" s="94" t="s">
        <v>171</v>
      </c>
      <c r="BY70" s="95"/>
      <c r="BZ70" s="95"/>
      <c r="CA70" s="95"/>
      <c r="CB70" s="95"/>
      <c r="CC70" s="95"/>
      <c r="CD70" s="95"/>
      <c r="CE70" s="96"/>
      <c r="CF70" s="87" t="s">
        <v>172</v>
      </c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9"/>
      <c r="CS70" s="87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9"/>
      <c r="DF70" s="84">
        <f>DF72+DF73+DF74+DF75+DF76+DF77+DF78+DF79+DF80+DF81+DF82+DF83+DF84</f>
        <v>2298445.81</v>
      </c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6"/>
      <c r="DS70" s="84">
        <f>DS72+DS73+DS74+DS75+DS76+DS77+DS78+DS79+DS80+DS81+DS82+DS83+DS84</f>
        <v>2253915</v>
      </c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6"/>
      <c r="EF70" s="84">
        <f>EF72+EF73+EF74+EF75+EF76+EF77+EF78+EF79+EF80+EF81+EF82+EF83+EF84</f>
        <v>2253915</v>
      </c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6"/>
      <c r="ES70" s="84">
        <f>ES72+ES73+ES74+ES75+ES76+ES77+ES78+ES79+ES80+ES81+ES82+ES83+ES84</f>
        <v>0</v>
      </c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6"/>
    </row>
    <row r="71" spans="1:161" ht="11.25" customHeight="1">
      <c r="A71" s="97" t="s">
        <v>173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4"/>
      <c r="BY71" s="95"/>
      <c r="BZ71" s="95"/>
      <c r="CA71" s="95"/>
      <c r="CB71" s="95"/>
      <c r="CC71" s="95"/>
      <c r="CD71" s="95"/>
      <c r="CE71" s="96"/>
      <c r="CF71" s="87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9"/>
      <c r="CS71" s="87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9"/>
      <c r="DF71" s="87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9"/>
      <c r="DS71" s="87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9"/>
      <c r="EF71" s="87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9"/>
      <c r="ES71" s="87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9"/>
    </row>
    <row r="72" spans="1:161" ht="11.25" customHeight="1">
      <c r="A72" s="92" t="s">
        <v>284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3"/>
      <c r="BX72" s="94" t="s">
        <v>313</v>
      </c>
      <c r="BY72" s="95"/>
      <c r="BZ72" s="95"/>
      <c r="CA72" s="95"/>
      <c r="CB72" s="95"/>
      <c r="CC72" s="95"/>
      <c r="CD72" s="95"/>
      <c r="CE72" s="96"/>
      <c r="CF72" s="87" t="s">
        <v>172</v>
      </c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9"/>
      <c r="CS72" s="87" t="s">
        <v>293</v>
      </c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9"/>
      <c r="DF72" s="84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6"/>
      <c r="DS72" s="84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6"/>
      <c r="EF72" s="84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6"/>
      <c r="ES72" s="84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6"/>
    </row>
    <row r="73" spans="1:161" ht="11.25" customHeight="1">
      <c r="A73" s="92" t="s">
        <v>285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3"/>
      <c r="BX73" s="94" t="s">
        <v>314</v>
      </c>
      <c r="BY73" s="95"/>
      <c r="BZ73" s="95"/>
      <c r="CA73" s="95"/>
      <c r="CB73" s="95"/>
      <c r="CC73" s="95"/>
      <c r="CD73" s="95"/>
      <c r="CE73" s="96"/>
      <c r="CF73" s="87" t="s">
        <v>172</v>
      </c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9"/>
      <c r="CS73" s="87" t="s">
        <v>294</v>
      </c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9"/>
      <c r="DF73" s="84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6"/>
      <c r="DS73" s="84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6"/>
      <c r="EF73" s="84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6"/>
      <c r="ES73" s="84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6"/>
    </row>
    <row r="74" spans="1:161" ht="11.25" customHeight="1">
      <c r="A74" s="92" t="s">
        <v>286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3"/>
      <c r="BX74" s="94" t="s">
        <v>315</v>
      </c>
      <c r="BY74" s="95"/>
      <c r="BZ74" s="95"/>
      <c r="CA74" s="95"/>
      <c r="CB74" s="95"/>
      <c r="CC74" s="95"/>
      <c r="CD74" s="95"/>
      <c r="CE74" s="96"/>
      <c r="CF74" s="87" t="s">
        <v>172</v>
      </c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9"/>
      <c r="CS74" s="87" t="s">
        <v>295</v>
      </c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9"/>
      <c r="DF74" s="84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6"/>
      <c r="DS74" s="84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6"/>
      <c r="EF74" s="84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6"/>
      <c r="ES74" s="84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6"/>
    </row>
    <row r="75" spans="1:161" ht="11.25" customHeight="1">
      <c r="A75" s="92" t="s">
        <v>287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3"/>
      <c r="BX75" s="94" t="s">
        <v>316</v>
      </c>
      <c r="BY75" s="95"/>
      <c r="BZ75" s="95"/>
      <c r="CA75" s="95"/>
      <c r="CB75" s="95"/>
      <c r="CC75" s="95"/>
      <c r="CD75" s="95"/>
      <c r="CE75" s="96"/>
      <c r="CF75" s="87" t="s">
        <v>172</v>
      </c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9"/>
      <c r="CS75" s="87" t="s">
        <v>283</v>
      </c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9"/>
      <c r="DF75" s="84">
        <v>6000</v>
      </c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6"/>
      <c r="DS75" s="84">
        <v>6000</v>
      </c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6"/>
      <c r="EF75" s="84">
        <v>6000</v>
      </c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6"/>
      <c r="ES75" s="84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6"/>
    </row>
    <row r="76" spans="1:161" ht="11.25" customHeight="1">
      <c r="A76" s="92" t="s">
        <v>288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3"/>
      <c r="BX76" s="94" t="s">
        <v>317</v>
      </c>
      <c r="BY76" s="95"/>
      <c r="BZ76" s="95"/>
      <c r="CA76" s="95"/>
      <c r="CB76" s="95"/>
      <c r="CC76" s="95"/>
      <c r="CD76" s="95"/>
      <c r="CE76" s="96"/>
      <c r="CF76" s="87" t="s">
        <v>172</v>
      </c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9"/>
      <c r="CS76" s="87" t="s">
        <v>296</v>
      </c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9"/>
      <c r="DF76" s="84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6"/>
      <c r="DS76" s="84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6"/>
      <c r="EF76" s="84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6"/>
      <c r="ES76" s="84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6"/>
    </row>
    <row r="77" spans="1:161" ht="11.25" customHeight="1">
      <c r="A77" s="92" t="s">
        <v>298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3"/>
      <c r="BX77" s="94" t="s">
        <v>318</v>
      </c>
      <c r="BY77" s="95"/>
      <c r="BZ77" s="95"/>
      <c r="CA77" s="95"/>
      <c r="CB77" s="95"/>
      <c r="CC77" s="95"/>
      <c r="CD77" s="95"/>
      <c r="CE77" s="96"/>
      <c r="CF77" s="87" t="s">
        <v>172</v>
      </c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9"/>
      <c r="CS77" s="87" t="s">
        <v>297</v>
      </c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9"/>
      <c r="DF77" s="84">
        <v>100000</v>
      </c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6"/>
      <c r="DS77" s="84">
        <v>100000</v>
      </c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6"/>
      <c r="EF77" s="84">
        <v>100000</v>
      </c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6"/>
      <c r="ES77" s="84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6"/>
    </row>
    <row r="78" spans="1:161" ht="11.25" customHeight="1">
      <c r="A78" s="92" t="s">
        <v>299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3"/>
      <c r="BX78" s="94" t="s">
        <v>319</v>
      </c>
      <c r="BY78" s="95"/>
      <c r="BZ78" s="95"/>
      <c r="CA78" s="95"/>
      <c r="CB78" s="95"/>
      <c r="CC78" s="95"/>
      <c r="CD78" s="95"/>
      <c r="CE78" s="96"/>
      <c r="CF78" s="87" t="s">
        <v>172</v>
      </c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9"/>
      <c r="CS78" s="87" t="s">
        <v>301</v>
      </c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9"/>
      <c r="DF78" s="84">
        <v>10000</v>
      </c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6"/>
      <c r="DS78" s="84">
        <v>10000</v>
      </c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6"/>
      <c r="EF78" s="84">
        <v>10000</v>
      </c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6"/>
      <c r="ES78" s="84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6"/>
    </row>
    <row r="79" spans="1:161" ht="11.25" customHeight="1">
      <c r="A79" s="92" t="s">
        <v>300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3"/>
      <c r="BX79" s="94" t="s">
        <v>320</v>
      </c>
      <c r="BY79" s="95"/>
      <c r="BZ79" s="95"/>
      <c r="CA79" s="95"/>
      <c r="CB79" s="95"/>
      <c r="CC79" s="95"/>
      <c r="CD79" s="95"/>
      <c r="CE79" s="96"/>
      <c r="CF79" s="87" t="s">
        <v>172</v>
      </c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9"/>
      <c r="CS79" s="87" t="s">
        <v>302</v>
      </c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9"/>
      <c r="DF79" s="84">
        <v>1500000</v>
      </c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6"/>
      <c r="DS79" s="84">
        <v>1500000</v>
      </c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6"/>
      <c r="EF79" s="84">
        <v>1500000</v>
      </c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6"/>
      <c r="ES79" s="84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6"/>
    </row>
    <row r="80" spans="1:161" ht="11.25" customHeight="1">
      <c r="A80" s="92" t="s">
        <v>304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3"/>
      <c r="BX80" s="94" t="s">
        <v>321</v>
      </c>
      <c r="BY80" s="95"/>
      <c r="BZ80" s="95"/>
      <c r="CA80" s="95"/>
      <c r="CB80" s="95"/>
      <c r="CC80" s="95"/>
      <c r="CD80" s="95"/>
      <c r="CE80" s="96"/>
      <c r="CF80" s="87" t="s">
        <v>172</v>
      </c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9"/>
      <c r="CS80" s="87" t="s">
        <v>303</v>
      </c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9"/>
      <c r="DF80" s="84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6"/>
      <c r="DS80" s="84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EE80" s="86"/>
      <c r="EF80" s="84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6"/>
      <c r="ES80" s="84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5"/>
      <c r="FE80" s="86"/>
    </row>
    <row r="81" spans="1:161" ht="11.25" customHeight="1">
      <c r="A81" s="92" t="s">
        <v>308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3"/>
      <c r="BX81" s="94" t="s">
        <v>322</v>
      </c>
      <c r="BY81" s="95"/>
      <c r="BZ81" s="95"/>
      <c r="CA81" s="95"/>
      <c r="CB81" s="95"/>
      <c r="CC81" s="95"/>
      <c r="CD81" s="95"/>
      <c r="CE81" s="96"/>
      <c r="CF81" s="87" t="s">
        <v>172</v>
      </c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9"/>
      <c r="CS81" s="87" t="s">
        <v>305</v>
      </c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9"/>
      <c r="DF81" s="84">
        <v>100000</v>
      </c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6"/>
      <c r="DS81" s="84">
        <v>100000</v>
      </c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6"/>
      <c r="EF81" s="84">
        <v>100000</v>
      </c>
      <c r="EG81" s="85"/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6"/>
      <c r="ES81" s="84"/>
      <c r="ET81" s="85"/>
      <c r="EU81" s="85"/>
      <c r="EV81" s="85"/>
      <c r="EW81" s="85"/>
      <c r="EX81" s="85"/>
      <c r="EY81" s="85"/>
      <c r="EZ81" s="85"/>
      <c r="FA81" s="85"/>
      <c r="FB81" s="85"/>
      <c r="FC81" s="85"/>
      <c r="FD81" s="85"/>
      <c r="FE81" s="86"/>
    </row>
    <row r="82" spans="1:161" ht="11.25" customHeight="1">
      <c r="A82" s="92" t="s">
        <v>309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3"/>
      <c r="BX82" s="94" t="s">
        <v>323</v>
      </c>
      <c r="BY82" s="95"/>
      <c r="BZ82" s="95"/>
      <c r="CA82" s="95"/>
      <c r="CB82" s="95"/>
      <c r="CC82" s="95"/>
      <c r="CD82" s="95"/>
      <c r="CE82" s="96"/>
      <c r="CF82" s="87" t="s">
        <v>172</v>
      </c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9"/>
      <c r="CS82" s="87" t="s">
        <v>306</v>
      </c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9"/>
      <c r="DF82" s="84">
        <v>30000</v>
      </c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6"/>
      <c r="DS82" s="84">
        <v>30000</v>
      </c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6"/>
      <c r="EF82" s="84">
        <v>30000</v>
      </c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6"/>
      <c r="ES82" s="84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6"/>
    </row>
    <row r="83" spans="1:161" ht="11.25" customHeight="1">
      <c r="A83" s="92" t="s">
        <v>310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3"/>
      <c r="BX83" s="94" t="s">
        <v>324</v>
      </c>
      <c r="BY83" s="95"/>
      <c r="BZ83" s="95"/>
      <c r="CA83" s="95"/>
      <c r="CB83" s="95"/>
      <c r="CC83" s="95"/>
      <c r="CD83" s="95"/>
      <c r="CE83" s="96"/>
      <c r="CF83" s="87" t="s">
        <v>172</v>
      </c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9"/>
      <c r="CS83" s="87" t="s">
        <v>307</v>
      </c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9"/>
      <c r="DF83" s="84">
        <f>300000+44530.81</f>
        <v>344530.81</v>
      </c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6"/>
      <c r="DS83" s="84">
        <v>300000</v>
      </c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6"/>
      <c r="EF83" s="84">
        <v>300000</v>
      </c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6"/>
      <c r="ES83" s="84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6"/>
    </row>
    <row r="84" spans="1:161" ht="11.25" customHeight="1">
      <c r="A84" s="92" t="s">
        <v>312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3"/>
      <c r="BX84" s="94" t="s">
        <v>325</v>
      </c>
      <c r="BY84" s="95"/>
      <c r="BZ84" s="95"/>
      <c r="CA84" s="95"/>
      <c r="CB84" s="95"/>
      <c r="CC84" s="95"/>
      <c r="CD84" s="95"/>
      <c r="CE84" s="96"/>
      <c r="CF84" s="87" t="s">
        <v>172</v>
      </c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9"/>
      <c r="CS84" s="87" t="s">
        <v>311</v>
      </c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9"/>
      <c r="DF84" s="84">
        <v>207915</v>
      </c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6"/>
      <c r="DS84" s="84">
        <v>207915</v>
      </c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5"/>
      <c r="EE84" s="86"/>
      <c r="EF84" s="84">
        <v>207915</v>
      </c>
      <c r="EG84" s="85"/>
      <c r="EH84" s="85"/>
      <c r="EI84" s="85"/>
      <c r="EJ84" s="85"/>
      <c r="EK84" s="85"/>
      <c r="EL84" s="85"/>
      <c r="EM84" s="85"/>
      <c r="EN84" s="85"/>
      <c r="EO84" s="85"/>
      <c r="EP84" s="85"/>
      <c r="EQ84" s="85"/>
      <c r="ER84" s="86"/>
      <c r="ES84" s="84"/>
      <c r="ET84" s="85"/>
      <c r="EU84" s="85"/>
      <c r="EV84" s="85"/>
      <c r="EW84" s="85"/>
      <c r="EX84" s="85"/>
      <c r="EY84" s="85"/>
      <c r="EZ84" s="85"/>
      <c r="FA84" s="85"/>
      <c r="FB84" s="85"/>
      <c r="FC84" s="85"/>
      <c r="FD84" s="85"/>
      <c r="FE84" s="86"/>
    </row>
    <row r="85" spans="1:161" ht="11.25" customHeight="1">
      <c r="A85" s="90" t="s">
        <v>174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26" t="s">
        <v>175</v>
      </c>
      <c r="BY85" s="27"/>
      <c r="BZ85" s="27"/>
      <c r="CA85" s="27"/>
      <c r="CB85" s="27"/>
      <c r="CC85" s="27"/>
      <c r="CD85" s="27"/>
      <c r="CE85" s="71"/>
      <c r="CF85" s="72" t="s">
        <v>176</v>
      </c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4"/>
      <c r="CS85" s="72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4"/>
      <c r="DF85" s="63">
        <f>DF86+DF87</f>
        <v>0</v>
      </c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5"/>
      <c r="DS85" s="63">
        <f>DS86+DS87</f>
        <v>0</v>
      </c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5"/>
      <c r="EF85" s="63">
        <f>EF86+EF87</f>
        <v>0</v>
      </c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5"/>
      <c r="ES85" s="63">
        <f>ES86+ES87</f>
        <v>0</v>
      </c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5"/>
    </row>
    <row r="86" spans="1:161" ht="21.75" customHeight="1">
      <c r="A86" s="82" t="s">
        <v>177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26" t="s">
        <v>178</v>
      </c>
      <c r="BY86" s="27"/>
      <c r="BZ86" s="27"/>
      <c r="CA86" s="27"/>
      <c r="CB86" s="27"/>
      <c r="CC86" s="27"/>
      <c r="CD86" s="27"/>
      <c r="CE86" s="71"/>
      <c r="CF86" s="72" t="s">
        <v>179</v>
      </c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4"/>
      <c r="CS86" s="72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4"/>
      <c r="DF86" s="63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5"/>
      <c r="DS86" s="63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5"/>
      <c r="EF86" s="63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5"/>
      <c r="ES86" s="66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8"/>
    </row>
    <row r="87" spans="1:161" ht="22.5" customHeight="1">
      <c r="A87" s="82" t="s">
        <v>180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26" t="s">
        <v>181</v>
      </c>
      <c r="BY87" s="27"/>
      <c r="BZ87" s="27"/>
      <c r="CA87" s="27"/>
      <c r="CB87" s="27"/>
      <c r="CC87" s="27"/>
      <c r="CD87" s="27"/>
      <c r="CE87" s="71"/>
      <c r="CF87" s="72" t="s">
        <v>182</v>
      </c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4"/>
      <c r="CS87" s="72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4"/>
      <c r="DF87" s="63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5"/>
      <c r="DS87" s="63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5"/>
      <c r="EF87" s="63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5"/>
      <c r="ES87" s="66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8"/>
    </row>
    <row r="88" spans="1:161" ht="12.75" customHeight="1">
      <c r="A88" s="75" t="s">
        <v>183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6" t="s">
        <v>184</v>
      </c>
      <c r="BY88" s="77"/>
      <c r="BZ88" s="77"/>
      <c r="CA88" s="77"/>
      <c r="CB88" s="77"/>
      <c r="CC88" s="77"/>
      <c r="CD88" s="77"/>
      <c r="CE88" s="78"/>
      <c r="CF88" s="79" t="s">
        <v>185</v>
      </c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1"/>
      <c r="CS88" s="72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4"/>
      <c r="DF88" s="63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5"/>
      <c r="DS88" s="63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5"/>
      <c r="EF88" s="63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5"/>
      <c r="ES88" s="66" t="s">
        <v>42</v>
      </c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8"/>
    </row>
    <row r="89" spans="1:161" ht="22.5" customHeight="1">
      <c r="A89" s="69" t="s">
        <v>186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26" t="s">
        <v>187</v>
      </c>
      <c r="BY89" s="27"/>
      <c r="BZ89" s="27"/>
      <c r="CA89" s="27"/>
      <c r="CB89" s="27"/>
      <c r="CC89" s="27"/>
      <c r="CD89" s="27"/>
      <c r="CE89" s="71"/>
      <c r="CF89" s="72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4"/>
      <c r="CS89" s="72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4"/>
      <c r="DF89" s="63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5"/>
      <c r="DS89" s="63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5"/>
      <c r="EF89" s="63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5"/>
      <c r="ES89" s="66" t="s">
        <v>42</v>
      </c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8"/>
    </row>
    <row r="90" spans="1:161" ht="12.75" customHeight="1">
      <c r="A90" s="69" t="s">
        <v>188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26" t="s">
        <v>189</v>
      </c>
      <c r="BY90" s="27"/>
      <c r="BZ90" s="27"/>
      <c r="CA90" s="27"/>
      <c r="CB90" s="27"/>
      <c r="CC90" s="27"/>
      <c r="CD90" s="27"/>
      <c r="CE90" s="71"/>
      <c r="CF90" s="72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4"/>
      <c r="CS90" s="72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4"/>
      <c r="DF90" s="63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5"/>
      <c r="DS90" s="63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5"/>
      <c r="EF90" s="63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5"/>
      <c r="ES90" s="66" t="s">
        <v>42</v>
      </c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8"/>
    </row>
    <row r="91" spans="1:161" ht="12.75" customHeight="1">
      <c r="A91" s="69" t="s">
        <v>191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26" t="s">
        <v>190</v>
      </c>
      <c r="BY91" s="27"/>
      <c r="BZ91" s="27"/>
      <c r="CA91" s="27"/>
      <c r="CB91" s="27"/>
      <c r="CC91" s="27"/>
      <c r="CD91" s="27"/>
      <c r="CE91" s="71"/>
      <c r="CF91" s="72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4"/>
      <c r="CS91" s="72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4"/>
      <c r="DF91" s="63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5"/>
      <c r="DS91" s="63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5"/>
      <c r="EF91" s="63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5"/>
      <c r="ES91" s="66" t="s">
        <v>42</v>
      </c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8"/>
    </row>
    <row r="92" spans="1:161" ht="12.75" customHeight="1">
      <c r="A92" s="75" t="s">
        <v>192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6" t="s">
        <v>193</v>
      </c>
      <c r="BY92" s="77"/>
      <c r="BZ92" s="77"/>
      <c r="CA92" s="77"/>
      <c r="CB92" s="77"/>
      <c r="CC92" s="77"/>
      <c r="CD92" s="77"/>
      <c r="CE92" s="78"/>
      <c r="CF92" s="79" t="s">
        <v>42</v>
      </c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1"/>
      <c r="CS92" s="72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4"/>
      <c r="DF92" s="63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5"/>
      <c r="DS92" s="63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5"/>
      <c r="EF92" s="63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5"/>
      <c r="ES92" s="66" t="s">
        <v>42</v>
      </c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8"/>
    </row>
    <row r="93" spans="1:161" ht="15.75" customHeight="1">
      <c r="A93" s="69" t="s">
        <v>194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26" t="s">
        <v>195</v>
      </c>
      <c r="BY93" s="27"/>
      <c r="BZ93" s="27"/>
      <c r="CA93" s="27"/>
      <c r="CB93" s="27"/>
      <c r="CC93" s="27"/>
      <c r="CD93" s="27"/>
      <c r="CE93" s="71"/>
      <c r="CF93" s="72" t="s">
        <v>196</v>
      </c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4"/>
      <c r="CS93" s="72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4"/>
      <c r="DF93" s="63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5"/>
      <c r="DS93" s="63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5"/>
      <c r="EF93" s="63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5"/>
      <c r="ES93" s="66" t="s">
        <v>42</v>
      </c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8"/>
    </row>
    <row r="94" ht="3" customHeight="1"/>
    <row r="95" ht="3" customHeight="1"/>
  </sheetData>
  <sheetProtection/>
  <mergeCells count="688">
    <mergeCell ref="EF37:ER37"/>
    <mergeCell ref="ES37:FE37"/>
    <mergeCell ref="A37:BW37"/>
    <mergeCell ref="BX37:CE37"/>
    <mergeCell ref="CF37:CR37"/>
    <mergeCell ref="CS37:DE37"/>
    <mergeCell ref="DF37:DR37"/>
    <mergeCell ref="DS37:EE37"/>
    <mergeCell ref="A1:FE1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  <mergeCell ref="DY4:EA4"/>
    <mergeCell ref="EB4:EE4"/>
    <mergeCell ref="EF4:EK4"/>
    <mergeCell ref="EL4:EN4"/>
    <mergeCell ref="EO4:ER4"/>
    <mergeCell ref="ES4:FE5"/>
    <mergeCell ref="DF5:DR5"/>
    <mergeCell ref="DS5:EE5"/>
    <mergeCell ref="EF5:ER5"/>
    <mergeCell ref="A6:BW6"/>
    <mergeCell ref="BX6:CE6"/>
    <mergeCell ref="CF6:CR6"/>
    <mergeCell ref="CS6:DE6"/>
    <mergeCell ref="DF6:DR6"/>
    <mergeCell ref="DS6:EE6"/>
    <mergeCell ref="EF6:ER6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A8:BW8"/>
    <mergeCell ref="BX8:CE8"/>
    <mergeCell ref="CF8:CR8"/>
    <mergeCell ref="CS8:DE8"/>
    <mergeCell ref="DF8:DR8"/>
    <mergeCell ref="DS8:EE8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10:BW10"/>
    <mergeCell ref="BX10:CE10"/>
    <mergeCell ref="CF10:CR10"/>
    <mergeCell ref="CS10:DE10"/>
    <mergeCell ref="DF10:DR10"/>
    <mergeCell ref="DS10:EE10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2:BW12"/>
    <mergeCell ref="A13:BW13"/>
    <mergeCell ref="BX13:CE13"/>
    <mergeCell ref="CF13:CR13"/>
    <mergeCell ref="CS13:DE13"/>
    <mergeCell ref="DF13:DR13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A16:BW16"/>
    <mergeCell ref="BX16:CE16"/>
    <mergeCell ref="CF16:CR16"/>
    <mergeCell ref="CS16:DE16"/>
    <mergeCell ref="DF16:DR16"/>
    <mergeCell ref="DS16:EE16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8:BW18"/>
    <mergeCell ref="BX18:CE19"/>
    <mergeCell ref="CF18:CR19"/>
    <mergeCell ref="CS18:DE19"/>
    <mergeCell ref="DF18:DR19"/>
    <mergeCell ref="DS18:EE19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A23:BW23"/>
    <mergeCell ref="BX23:CE23"/>
    <mergeCell ref="CF23:CR23"/>
    <mergeCell ref="CS23:DE23"/>
    <mergeCell ref="DF23:DR23"/>
    <mergeCell ref="DS23:EE23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5:BW25"/>
    <mergeCell ref="A26:BW26"/>
    <mergeCell ref="BX26:CE26"/>
    <mergeCell ref="CF26:CR26"/>
    <mergeCell ref="CS26:DE26"/>
    <mergeCell ref="DF26:DR26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A29:BW29"/>
    <mergeCell ref="BX29:CE30"/>
    <mergeCell ref="CF29:CR30"/>
    <mergeCell ref="CS29:DE30"/>
    <mergeCell ref="DF29:DR30"/>
    <mergeCell ref="DS29:EE30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A87:BW87"/>
    <mergeCell ref="BX87:CE87"/>
    <mergeCell ref="CF87:CR87"/>
    <mergeCell ref="CS87:DE87"/>
    <mergeCell ref="DF87:DR87"/>
    <mergeCell ref="DS87:EE87"/>
    <mergeCell ref="EF87:ER87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3:BW93"/>
    <mergeCell ref="BX93:CE93"/>
    <mergeCell ref="CF93:CR93"/>
    <mergeCell ref="CS93:DE93"/>
    <mergeCell ref="DF93:DR93"/>
    <mergeCell ref="DS93:EE93"/>
    <mergeCell ref="EF93:ER93"/>
    <mergeCell ref="ES93:FE9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7" r:id="rId1"/>
  <rowBreaks count="2" manualBreakCount="2">
    <brk id="33" max="160" man="1"/>
    <brk id="63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Жанна</cp:lastModifiedBy>
  <cp:lastPrinted>2021-04-26T05:04:15Z</cp:lastPrinted>
  <dcterms:created xsi:type="dcterms:W3CDTF">2011-01-11T10:25:48Z</dcterms:created>
  <dcterms:modified xsi:type="dcterms:W3CDTF">2023-02-21T05:42:19Z</dcterms:modified>
  <cp:category/>
  <cp:version/>
  <cp:contentType/>
  <cp:contentStatus/>
</cp:coreProperties>
</file>